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8" windowWidth="12120" windowHeight="7512" tabRatio="598" activeTab="0"/>
  </bookViews>
  <sheets>
    <sheet name="3кв 2018" sheetId="1" r:id="rId1"/>
  </sheets>
  <definedNames>
    <definedName name="_xlnm.Print_Area" localSheetId="0">'3кв 2018'!$A$1:$BK$845</definedName>
  </definedNames>
  <calcPr fullCalcOnLoad="1"/>
</workbook>
</file>

<file path=xl/sharedStrings.xml><?xml version="1.0" encoding="utf-8"?>
<sst xmlns="http://schemas.openxmlformats.org/spreadsheetml/2006/main" count="1457" uniqueCount="376">
  <si>
    <t>нетто г</t>
  </si>
  <si>
    <t>Наименование сырья</t>
  </si>
  <si>
    <t>брутто г</t>
  </si>
  <si>
    <t>белки</t>
  </si>
  <si>
    <t>жиры</t>
  </si>
  <si>
    <t>эн.цен.</t>
  </si>
  <si>
    <t>сахар</t>
  </si>
  <si>
    <t>томатная паста</t>
  </si>
  <si>
    <t>соль</t>
  </si>
  <si>
    <t>чай заварка</t>
  </si>
  <si>
    <t>Хлеб пшеничный</t>
  </si>
  <si>
    <t>хлеб пшеничный</t>
  </si>
  <si>
    <t xml:space="preserve">масло сливочное </t>
  </si>
  <si>
    <t>ЗАВТРАК</t>
  </si>
  <si>
    <t>10 ЧАСОВ</t>
  </si>
  <si>
    <t>ИТОГО</t>
  </si>
  <si>
    <t>ОБЕД</t>
  </si>
  <si>
    <t>горох лущеный</t>
  </si>
  <si>
    <t>лук репчатый</t>
  </si>
  <si>
    <t>масло растительное</t>
  </si>
  <si>
    <t>томат.паста</t>
  </si>
  <si>
    <t>мука пшеничная</t>
  </si>
  <si>
    <t>сухофрукты</t>
  </si>
  <si>
    <t>Хлеб ржаной</t>
  </si>
  <si>
    <t>ПОЛДНИК</t>
  </si>
  <si>
    <t>молоко</t>
  </si>
  <si>
    <t>ВТОРОЙ ДЕНЬ</t>
  </si>
  <si>
    <t xml:space="preserve">сахар </t>
  </si>
  <si>
    <t>масло сливочное</t>
  </si>
  <si>
    <t>капуста свежая</t>
  </si>
  <si>
    <t>ТРЕТИЙ ДЕНЬ</t>
  </si>
  <si>
    <t>сметана</t>
  </si>
  <si>
    <t>рис</t>
  </si>
  <si>
    <t>крупа манная</t>
  </si>
  <si>
    <t>яйца</t>
  </si>
  <si>
    <t>творог</t>
  </si>
  <si>
    <t>ЧЕТВЕРТЫЙ ДЕНЬ</t>
  </si>
  <si>
    <t>ПЯТЫЙ ДЕНЬ</t>
  </si>
  <si>
    <t>Котлета рубленая из птицы</t>
  </si>
  <si>
    <t>хлеб</t>
  </si>
  <si>
    <t>ШЕСТОЙ ДЕНЬ</t>
  </si>
  <si>
    <t>СЕДЬМОЙ ДЕНЬ</t>
  </si>
  <si>
    <t>ВОСЬМОЙ ДЕНЬ</t>
  </si>
  <si>
    <t>ЯСЛИ</t>
  </si>
  <si>
    <t>САД</t>
  </si>
  <si>
    <t>дрожжи сухие</t>
  </si>
  <si>
    <t>крупа рисовая</t>
  </si>
  <si>
    <t>ДЕВЯТЫЙ ДЕНЬ</t>
  </si>
  <si>
    <t>морковь</t>
  </si>
  <si>
    <t>ДЕСЯТЫЙ ДЕНЬ</t>
  </si>
  <si>
    <t>крупа гречневая</t>
  </si>
  <si>
    <t>Сок фруктовый</t>
  </si>
  <si>
    <t>сухари панировочные</t>
  </si>
  <si>
    <t>Щи из свежей капусты</t>
  </si>
  <si>
    <t>Суп картофельный с</t>
  </si>
  <si>
    <t>яйцо</t>
  </si>
  <si>
    <t>Начальник отдела образования</t>
  </si>
  <si>
    <t>администрации</t>
  </si>
  <si>
    <t xml:space="preserve">Изобильненского </t>
  </si>
  <si>
    <t>Ставропольского края</t>
  </si>
  <si>
    <t>ПРИМЕРНОЕ ДЕСЯТИДНЕВНОЕ МЕНЮ</t>
  </si>
  <si>
    <t>для питания детей  в возрасте от 1,5 до 7 лет,</t>
  </si>
  <si>
    <t>посещающих ДОУ Изобильненского района</t>
  </si>
  <si>
    <t>Разработано на основании "Сборника рецептур блюд и кулинарных изделий"</t>
  </si>
  <si>
    <t>Борщ со свежей капустой</t>
  </si>
  <si>
    <r>
      <t>углев</t>
    </r>
    <r>
      <rPr>
        <b/>
        <sz val="12"/>
        <rFont val="Calibri"/>
        <family val="2"/>
      </rPr>
      <t>.</t>
    </r>
  </si>
  <si>
    <t>вода</t>
  </si>
  <si>
    <t xml:space="preserve">Суп молочный с гречневой </t>
  </si>
  <si>
    <t>картофель</t>
  </si>
  <si>
    <t xml:space="preserve">картофель </t>
  </si>
  <si>
    <t xml:space="preserve">морковь </t>
  </si>
  <si>
    <t>свекла</t>
  </si>
  <si>
    <t>Тефтели из говядины</t>
  </si>
  <si>
    <t>минтай потр.без головы</t>
  </si>
  <si>
    <t>Каша молочная жидкая</t>
  </si>
  <si>
    <t>ПЕРВЫЙ ДЕНЬ</t>
  </si>
  <si>
    <t>кофейный напиток</t>
  </si>
  <si>
    <t>Кофейный напиток с молоком</t>
  </si>
  <si>
    <t>пшено</t>
  </si>
  <si>
    <t>150/8</t>
  </si>
  <si>
    <t>200/10</t>
  </si>
  <si>
    <t>Каша жидкая молочная</t>
  </si>
  <si>
    <t xml:space="preserve">чай  </t>
  </si>
  <si>
    <t>60/50</t>
  </si>
  <si>
    <t>80/70</t>
  </si>
  <si>
    <t>соус смет.с томатом №331</t>
  </si>
  <si>
    <t>Суп молочный с пшеном</t>
  </si>
  <si>
    <t>Каша молочная вязкая</t>
  </si>
  <si>
    <t>Запеканка из творога</t>
  </si>
  <si>
    <t>2-ой вариант №279 М.</t>
  </si>
  <si>
    <t>150/5</t>
  </si>
  <si>
    <t>1 шт.</t>
  </si>
  <si>
    <t xml:space="preserve">Яйцо вареное №575 </t>
  </si>
  <si>
    <t>сметана к первому блюду</t>
  </si>
  <si>
    <t>Каша вязкая молочная</t>
  </si>
  <si>
    <t>крупа пшено</t>
  </si>
  <si>
    <t>Каша гречневая рассыпчатая</t>
  </si>
  <si>
    <t>молоко сгущенное</t>
  </si>
  <si>
    <t>с маслом</t>
  </si>
  <si>
    <t>60/64*</t>
  </si>
  <si>
    <t>16/17*</t>
  </si>
  <si>
    <t xml:space="preserve">кисель </t>
  </si>
  <si>
    <t>40/43*</t>
  </si>
  <si>
    <t>24/26*</t>
  </si>
  <si>
    <t>Рассольник ленинградский</t>
  </si>
  <si>
    <t>крупа перловая</t>
  </si>
  <si>
    <t>0,04шт</t>
  </si>
  <si>
    <t>10 часов</t>
  </si>
  <si>
    <t>манная с маслом №181 М.</t>
  </si>
  <si>
    <t>с 10 -ти часовым режимом функционирования.</t>
  </si>
  <si>
    <t xml:space="preserve">Фрукты </t>
  </si>
  <si>
    <t>геркулесовая с маслом</t>
  </si>
  <si>
    <t>"Геркулес"</t>
  </si>
  <si>
    <t>яйцо для смазки</t>
  </si>
  <si>
    <t>составила технолог                                           /Шубенок О.Д./</t>
  </si>
  <si>
    <t>масло растит</t>
  </si>
  <si>
    <t>250/5</t>
  </si>
  <si>
    <t>88/93*</t>
  </si>
  <si>
    <t>мука на подпыл</t>
  </si>
  <si>
    <t>натрий двууглекислый</t>
  </si>
  <si>
    <t xml:space="preserve"> "УТВЕРЖДАЮ"</t>
  </si>
  <si>
    <t>100/20</t>
  </si>
  <si>
    <t>Макаронные изделия</t>
  </si>
  <si>
    <t>Сан пин для ДОУ 2.4.1.3049-13</t>
  </si>
  <si>
    <t>Печенье</t>
  </si>
  <si>
    <t>Среднее значение за период</t>
  </si>
  <si>
    <t>Шницель рыбный натуральный</t>
  </si>
  <si>
    <t>сухари</t>
  </si>
  <si>
    <t>100/115*</t>
  </si>
  <si>
    <t>куры бролерные 1 кат.</t>
  </si>
  <si>
    <t xml:space="preserve">Компот из смеси сухофруктов </t>
  </si>
  <si>
    <t>какао-порошок</t>
  </si>
  <si>
    <t>26,7/32,*</t>
  </si>
  <si>
    <t>66,7/72*</t>
  </si>
  <si>
    <t>60/5</t>
  </si>
  <si>
    <t>Коржики молочные №456 М.</t>
  </si>
  <si>
    <t>Молоко кипяченое №385 М.</t>
  </si>
  <si>
    <t>40/44*</t>
  </si>
  <si>
    <t>горошек зеленый консервир.</t>
  </si>
  <si>
    <t xml:space="preserve"> №182 М.</t>
  </si>
  <si>
    <t>с морковью №224</t>
  </si>
  <si>
    <t>с ячневой крупой, с маслом№182 М</t>
  </si>
  <si>
    <t>50/20</t>
  </si>
  <si>
    <t>Масло сливочное.</t>
  </si>
  <si>
    <t>Ряженка №386 М.</t>
  </si>
  <si>
    <t>вермишель</t>
  </si>
  <si>
    <t>60/60</t>
  </si>
  <si>
    <t>Суп картофельный с вермешелью</t>
  </si>
  <si>
    <t>Омлет натуральный № 215 М.</t>
  </si>
  <si>
    <t>1,14шт.</t>
  </si>
  <si>
    <t>1,5шт.</t>
  </si>
  <si>
    <t>80/5</t>
  </si>
  <si>
    <t>Бутерброд с сыром №4 М.</t>
  </si>
  <si>
    <t>Сыр Российский</t>
  </si>
  <si>
    <t>М. №258</t>
  </si>
  <si>
    <t>1/20шт</t>
  </si>
  <si>
    <t>1/13шт</t>
  </si>
  <si>
    <t>Кисель  №383М.</t>
  </si>
  <si>
    <t>№ 395  М.</t>
  </si>
  <si>
    <t>Бутерброд с маслом сливочным №1 М.</t>
  </si>
  <si>
    <t xml:space="preserve"> №82.М.</t>
  </si>
  <si>
    <t xml:space="preserve">Вода или бульон </t>
  </si>
  <si>
    <t>вода или бульон</t>
  </si>
  <si>
    <t>Капуста тушеная № 336 М.</t>
  </si>
  <si>
    <t>№ 376 М.</t>
  </si>
  <si>
    <t>1/10шт</t>
  </si>
  <si>
    <t>итого завтрак</t>
  </si>
  <si>
    <t>итого обед</t>
  </si>
  <si>
    <t>итого полдник</t>
  </si>
  <si>
    <t>ИТОГО за день :</t>
  </si>
  <si>
    <t>№ 94  М.</t>
  </si>
  <si>
    <t xml:space="preserve">     ЗАВТРАК</t>
  </si>
  <si>
    <t>Какао с молоком № 397 М.</t>
  </si>
  <si>
    <t>Чай с сахаром № 392 М.</t>
  </si>
  <si>
    <t>180/10</t>
  </si>
  <si>
    <t>150/7</t>
  </si>
  <si>
    <t>№165 М.</t>
  </si>
  <si>
    <t>Чай с молоком №394 М.</t>
  </si>
  <si>
    <t xml:space="preserve">бобовыми №81М. </t>
  </si>
  <si>
    <t>растительное</t>
  </si>
  <si>
    <t xml:space="preserve"> вода или бульон</t>
  </si>
  <si>
    <t>Биточки №282 М.</t>
  </si>
  <si>
    <t>молоко или вода</t>
  </si>
  <si>
    <t>томат паста</t>
  </si>
  <si>
    <t>соус сметанный с томатом №355 М.</t>
  </si>
  <si>
    <t xml:space="preserve">Макароные изделия отварные </t>
  </si>
  <si>
    <t>с маслом сливочным №205 М.</t>
  </si>
  <si>
    <t>крупой №94  М.</t>
  </si>
  <si>
    <t>печенье</t>
  </si>
  <si>
    <t>Сок фруктовый № 399 М</t>
  </si>
  <si>
    <t>№76 М.</t>
  </si>
  <si>
    <t xml:space="preserve">Плов из птицы №304 М. </t>
  </si>
  <si>
    <t>60/100</t>
  </si>
  <si>
    <t>80/130</t>
  </si>
  <si>
    <t>и картофелем со смет.№57 М.</t>
  </si>
  <si>
    <t>№305 М.</t>
  </si>
  <si>
    <t>филе птицы (п/ф)</t>
  </si>
  <si>
    <t>Голубцы ленивые №298</t>
  </si>
  <si>
    <t>капуста белокачанная</t>
  </si>
  <si>
    <t>говядина(котлетное мясо)</t>
  </si>
  <si>
    <t>1/8шт</t>
  </si>
  <si>
    <t>Фарш творожный№504</t>
  </si>
  <si>
    <t>0,03шт</t>
  </si>
  <si>
    <t>№238</t>
  </si>
  <si>
    <t>из риса и пшена №181 М.</t>
  </si>
  <si>
    <t>с картофелем . №67 М.</t>
  </si>
  <si>
    <t>Птица,тушеная в соусе с овощами.№302 М.</t>
  </si>
  <si>
    <t>30/150</t>
  </si>
  <si>
    <t>40/190</t>
  </si>
  <si>
    <t>Картофель отварной №318 М.</t>
  </si>
  <si>
    <t>120/116*</t>
  </si>
  <si>
    <t>133/129*</t>
  </si>
  <si>
    <t>Итого завтрак</t>
  </si>
  <si>
    <t>ИТОГО ОБЕД</t>
  </si>
  <si>
    <t>ИТОГО ПОЛДНИК</t>
  </si>
  <si>
    <t>ИТОГО ЗА ДЕНЬ</t>
  </si>
  <si>
    <t>ИТОГО ЗАВТРАК</t>
  </si>
  <si>
    <t>ИТОГО ЗАДЕНЬ</t>
  </si>
  <si>
    <t>ванилин</t>
  </si>
  <si>
    <t>сад</t>
  </si>
  <si>
    <t>картофель , молодой картоф.*</t>
  </si>
  <si>
    <t>говядина (котлетное мясо)</t>
  </si>
  <si>
    <t>Икра кабачковая(консервы)ПР.</t>
  </si>
  <si>
    <t>Куры 1 кат</t>
  </si>
  <si>
    <t>5/7шт</t>
  </si>
  <si>
    <t xml:space="preserve">Na </t>
  </si>
  <si>
    <t>K</t>
  </si>
  <si>
    <t>Ca</t>
  </si>
  <si>
    <t>Mg</t>
  </si>
  <si>
    <t>P</t>
  </si>
  <si>
    <t>Fe</t>
  </si>
  <si>
    <t>Минеральные вещества</t>
  </si>
  <si>
    <t>Витамины</t>
  </si>
  <si>
    <t>А</t>
  </si>
  <si>
    <t>Кар</t>
  </si>
  <si>
    <t>ТЭ</t>
  </si>
  <si>
    <t>В1</t>
  </si>
  <si>
    <t xml:space="preserve">В2 </t>
  </si>
  <si>
    <t>РР</t>
  </si>
  <si>
    <t>С</t>
  </si>
  <si>
    <t>масло сливочное №6 М</t>
  </si>
  <si>
    <t xml:space="preserve">Яйцо вареное №213М. </t>
  </si>
  <si>
    <t>Коржики молочные №496 М.</t>
  </si>
  <si>
    <t>200/8</t>
  </si>
  <si>
    <t>35/30</t>
  </si>
  <si>
    <t xml:space="preserve"> №185 М.</t>
  </si>
  <si>
    <t>2-ой вариант №287 М.</t>
  </si>
  <si>
    <t>соус смет.с томатом №354 М.</t>
  </si>
  <si>
    <t>из риса и пшена №168 М.</t>
  </si>
  <si>
    <t>Издательство "Де Ли принт" г. Москва 2012г сост. М.П.Могильный</t>
  </si>
  <si>
    <t>47/42**</t>
  </si>
  <si>
    <t>71/63**</t>
  </si>
  <si>
    <t xml:space="preserve">Пирожки печеные </t>
  </si>
  <si>
    <t>для теста:</t>
  </si>
  <si>
    <t xml:space="preserve">мука </t>
  </si>
  <si>
    <t xml:space="preserve">яйцо  </t>
  </si>
  <si>
    <t>масло растит.для смазки</t>
  </si>
  <si>
    <t>молоко(2,5% ГОСТ 52090-03)</t>
  </si>
  <si>
    <t>масло сливочное( ГОСТ 52969-08)</t>
  </si>
  <si>
    <t>Сыр Российский 50% жир ГОСТ 52972-2008</t>
  </si>
  <si>
    <t>сметана(15% ГОСТ  Р 52092-03)</t>
  </si>
  <si>
    <t>№ 372М.</t>
  </si>
  <si>
    <t xml:space="preserve">Суп картофельный </t>
  </si>
  <si>
    <t>бульон кур.</t>
  </si>
  <si>
    <t>с клетцками №85 М.</t>
  </si>
  <si>
    <t>Клецки манные №119 М.</t>
  </si>
  <si>
    <t>0,07шт.</t>
  </si>
  <si>
    <t>Оладьи с повидлом №1308,</t>
  </si>
  <si>
    <t>№1309</t>
  </si>
  <si>
    <t>80/20</t>
  </si>
  <si>
    <t>0,06шт</t>
  </si>
  <si>
    <t>повидло или джем</t>
  </si>
  <si>
    <t>кабачки свежие</t>
  </si>
  <si>
    <t>из дрожевого теста№405, 406 М.</t>
  </si>
  <si>
    <t>Тефтели из говядины и свинины не жир</t>
  </si>
  <si>
    <t xml:space="preserve">                                          Наименование сырья</t>
  </si>
  <si>
    <t>масло растит.</t>
  </si>
  <si>
    <t>Чай с сахаром №392 М.</t>
  </si>
  <si>
    <t>Пюре картофельное №321 М.</t>
  </si>
  <si>
    <t>130/137</t>
  </si>
  <si>
    <t>171/180</t>
  </si>
  <si>
    <t xml:space="preserve">                                                молоко</t>
  </si>
  <si>
    <t>0,1шт</t>
  </si>
  <si>
    <t>Кефир №401 м.</t>
  </si>
  <si>
    <t>манная с маслом №185М.</t>
  </si>
  <si>
    <t>Суп картофельный с рисом</t>
  </si>
  <si>
    <t>Котлета,шнищель, биточки из мяса</t>
  </si>
  <si>
    <t>№282 М.</t>
  </si>
  <si>
    <t>говядина б/к( котлетное мясо)</t>
  </si>
  <si>
    <t xml:space="preserve">                            лук репчатый</t>
  </si>
  <si>
    <t>масло растительноеное</t>
  </si>
  <si>
    <t>соус сметанный с томатоми луком №357 М.</t>
  </si>
  <si>
    <t xml:space="preserve">сметана </t>
  </si>
  <si>
    <t>№ 379  М.</t>
  </si>
  <si>
    <t>Суп картофельный с бобовыми</t>
  </si>
  <si>
    <t>№81 М.</t>
  </si>
  <si>
    <t xml:space="preserve">                          масло растительное</t>
  </si>
  <si>
    <t>1/11шт</t>
  </si>
  <si>
    <t>фарш: картофельный с луком №503</t>
  </si>
  <si>
    <t>29/31*</t>
  </si>
  <si>
    <t>масло растительноедля смазки прот.</t>
  </si>
  <si>
    <t>яйцо  для смазки</t>
  </si>
  <si>
    <t>с рисовой крупой, с маслом№174 М</t>
  </si>
  <si>
    <t>рисовая крупа</t>
  </si>
  <si>
    <t>ячневая крупа</t>
  </si>
  <si>
    <t>Бутерброд с повидлом №3 М.</t>
  </si>
  <si>
    <t>повидло фруктовое</t>
  </si>
  <si>
    <t>№76М</t>
  </si>
  <si>
    <t>100/110*</t>
  </si>
  <si>
    <t xml:space="preserve">                                                                              огурцы консервированные</t>
  </si>
  <si>
    <t xml:space="preserve"> вода </t>
  </si>
  <si>
    <t>Ватрушка</t>
  </si>
  <si>
    <t>с творогом  №458М</t>
  </si>
  <si>
    <t>0,05</t>
  </si>
  <si>
    <t>Фарш творожный №504:</t>
  </si>
  <si>
    <t>Творог</t>
  </si>
  <si>
    <t>0,04</t>
  </si>
  <si>
    <t xml:space="preserve">Суп молочный с макаронными  </t>
  </si>
  <si>
    <t>изделиями №93  М.</t>
  </si>
  <si>
    <t>капуста св. белокочанная</t>
  </si>
  <si>
    <t>молоко кипечен №400</t>
  </si>
  <si>
    <t xml:space="preserve">Котлеты рыбные </t>
  </si>
  <si>
    <t>любительские №256 М.</t>
  </si>
  <si>
    <t>1/6</t>
  </si>
  <si>
    <t>1/4</t>
  </si>
  <si>
    <t>Кефир№401</t>
  </si>
  <si>
    <t>Птица тушенная М.№301</t>
  </si>
  <si>
    <t>80/60</t>
  </si>
  <si>
    <t>соус сметанный  №354 М.</t>
  </si>
  <si>
    <t>1/33шт</t>
  </si>
  <si>
    <t>чай</t>
  </si>
  <si>
    <t>томат паст.</t>
  </si>
  <si>
    <t>Вареники с  картофелем п/ф</t>
  </si>
  <si>
    <t>вареники п/ф</t>
  </si>
  <si>
    <t xml:space="preserve"> СОГЛАСОВАНО</t>
  </si>
  <si>
    <t>«Детский сад №       »</t>
  </si>
  <si>
    <t>____________     Г.В.Мартиросян</t>
  </si>
  <si>
    <t xml:space="preserve"> ___________ </t>
  </si>
  <si>
    <t xml:space="preserve">НА СЕЗОННЫЙ  ПЕРИОД     </t>
  </si>
  <si>
    <t>Овощи свеж.(помидоры или огурцы)</t>
  </si>
  <si>
    <t>Овощи свеж.(помидоры )</t>
  </si>
  <si>
    <t>Овощи свеж.(помидоры или огурцы )</t>
  </si>
  <si>
    <t>или феле рыбы выпускаемой промышлен.</t>
  </si>
  <si>
    <t>куры  1 кат.</t>
  </si>
  <si>
    <t>или филе птиц п/ф</t>
  </si>
  <si>
    <t>г. Изобильный 2018г.</t>
  </si>
  <si>
    <t>Компот из свежих плодов</t>
  </si>
  <si>
    <t xml:space="preserve"> ягода свеж/замор.</t>
  </si>
  <si>
    <t>яблоки свеж</t>
  </si>
  <si>
    <t>Са</t>
  </si>
  <si>
    <t>Р</t>
  </si>
  <si>
    <t>Мg</t>
  </si>
  <si>
    <t>Витамины                                               Минеральн. Вещества</t>
  </si>
  <si>
    <t xml:space="preserve">                       пищев.и энергит. Ценности</t>
  </si>
  <si>
    <t>Сырники с морковью№233 М.</t>
  </si>
  <si>
    <t>Пудинг из творога с рисом №236М</t>
  </si>
  <si>
    <t>крупа рис</t>
  </si>
  <si>
    <t>1,13шт.</t>
  </si>
  <si>
    <t>1,7шт</t>
  </si>
  <si>
    <t>100/30</t>
  </si>
  <si>
    <t>Рагу из овощей</t>
  </si>
  <si>
    <t>каписта свежая</t>
  </si>
  <si>
    <t>с маслом со сметаной №443 М.</t>
  </si>
  <si>
    <t xml:space="preserve">____________________ 2018г. </t>
  </si>
  <si>
    <t>_________________    2018г.</t>
  </si>
  <si>
    <t>городского округа</t>
  </si>
  <si>
    <t xml:space="preserve">         городского округа</t>
  </si>
  <si>
    <t>Заведующая МКДОУ ИГО СК</t>
  </si>
  <si>
    <t>(июль, август,  сентябрь 2018год.)</t>
  </si>
  <si>
    <t>Кнели куриные с рисом</t>
  </si>
  <si>
    <t>№312 М.</t>
  </si>
  <si>
    <t>куры брол. 1 кат.</t>
  </si>
  <si>
    <t>Булка Российская М.№474</t>
  </si>
  <si>
    <t>0,09шт</t>
  </si>
  <si>
    <t>дрожи</t>
  </si>
  <si>
    <t>масло раст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</si>
</sst>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\ ??/??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u val="single"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4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8"/>
      </left>
      <right style="medium">
        <color indexed="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18"/>
      </left>
      <right style="thin"/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18"/>
      </bottom>
    </border>
    <border>
      <left>
        <color indexed="63"/>
      </left>
      <right style="medium">
        <color indexed="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8"/>
      </right>
      <top style="thin">
        <color indexed="1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3" fillId="32" borderId="14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3" fillId="32" borderId="17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right"/>
    </xf>
    <xf numFmtId="0" fontId="6" fillId="32" borderId="17" xfId="0" applyFont="1" applyFill="1" applyBorder="1" applyAlignment="1">
      <alignment/>
    </xf>
    <xf numFmtId="0" fontId="3" fillId="32" borderId="17" xfId="0" applyFont="1" applyFill="1" applyBorder="1" applyAlignment="1">
      <alignment vertical="center"/>
    </xf>
    <xf numFmtId="0" fontId="3" fillId="32" borderId="14" xfId="0" applyFont="1" applyFill="1" applyBorder="1" applyAlignment="1">
      <alignment wrapText="1"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3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" fillId="35" borderId="23" xfId="33" applyFont="1" applyFill="1" applyBorder="1" applyAlignment="1">
      <alignment horizontal="center"/>
      <protection/>
    </xf>
    <xf numFmtId="0" fontId="3" fillId="35" borderId="24" xfId="33" applyFont="1" applyFill="1" applyBorder="1" applyAlignment="1">
      <alignment horizontal="center"/>
      <protection/>
    </xf>
    <xf numFmtId="0" fontId="3" fillId="35" borderId="25" xfId="33" applyFont="1" applyFill="1" applyBorder="1" applyAlignment="1">
      <alignment horizontal="center"/>
      <protection/>
    </xf>
    <xf numFmtId="0" fontId="3" fillId="35" borderId="25" xfId="33" applyFont="1" applyFill="1" applyBorder="1" applyAlignment="1">
      <alignment/>
      <protection/>
    </xf>
    <xf numFmtId="0" fontId="3" fillId="35" borderId="25" xfId="33" applyFont="1" applyFill="1" applyBorder="1">
      <alignment/>
      <protection/>
    </xf>
    <xf numFmtId="0" fontId="2" fillId="0" borderId="0" xfId="33" applyFont="1">
      <alignment/>
      <protection/>
    </xf>
    <xf numFmtId="0" fontId="2" fillId="0" borderId="25" xfId="33" applyFont="1" applyBorder="1">
      <alignment/>
      <protection/>
    </xf>
    <xf numFmtId="0" fontId="3" fillId="35" borderId="26" xfId="33" applyFont="1" applyFill="1" applyBorder="1">
      <alignment/>
      <protection/>
    </xf>
    <xf numFmtId="0" fontId="3" fillId="35" borderId="27" xfId="33" applyFont="1" applyFill="1" applyBorder="1">
      <alignment/>
      <protection/>
    </xf>
    <xf numFmtId="0" fontId="2" fillId="35" borderId="0" xfId="33" applyFont="1" applyFill="1">
      <alignment/>
      <protection/>
    </xf>
    <xf numFmtId="0" fontId="3" fillId="35" borderId="28" xfId="33" applyFont="1" applyFill="1" applyBorder="1">
      <alignment/>
      <protection/>
    </xf>
    <xf numFmtId="0" fontId="3" fillId="35" borderId="29" xfId="33" applyFont="1" applyFill="1" applyBorder="1">
      <alignment/>
      <protection/>
    </xf>
    <xf numFmtId="0" fontId="3" fillId="35" borderId="28" xfId="33" applyFont="1" applyFill="1" applyBorder="1" applyAlignment="1">
      <alignment horizontal="center"/>
      <protection/>
    </xf>
    <xf numFmtId="0" fontId="3" fillId="35" borderId="30" xfId="33" applyFont="1" applyFill="1" applyBorder="1">
      <alignment/>
      <protection/>
    </xf>
    <xf numFmtId="0" fontId="6" fillId="35" borderId="31" xfId="33" applyFont="1" applyFill="1" applyBorder="1">
      <alignment/>
      <protection/>
    </xf>
    <xf numFmtId="0" fontId="6" fillId="35" borderId="30" xfId="33" applyFont="1" applyFill="1" applyBorder="1">
      <alignment/>
      <protection/>
    </xf>
    <xf numFmtId="0" fontId="6" fillId="35" borderId="28" xfId="33" applyFont="1" applyFill="1" applyBorder="1">
      <alignment/>
      <protection/>
    </xf>
    <xf numFmtId="0" fontId="6" fillId="35" borderId="25" xfId="33" applyFont="1" applyFill="1" applyBorder="1">
      <alignment/>
      <protection/>
    </xf>
    <xf numFmtId="0" fontId="6" fillId="35" borderId="29" xfId="33" applyFont="1" applyFill="1" applyBorder="1">
      <alignment/>
      <protection/>
    </xf>
    <xf numFmtId="0" fontId="6" fillId="35" borderId="32" xfId="33" applyFont="1" applyFill="1" applyBorder="1" applyAlignment="1">
      <alignment horizontal="center"/>
      <protection/>
    </xf>
    <xf numFmtId="0" fontId="3" fillId="35" borderId="31" xfId="33" applyFont="1" applyFill="1" applyBorder="1">
      <alignment/>
      <protection/>
    </xf>
    <xf numFmtId="0" fontId="3" fillId="35" borderId="32" xfId="33" applyFont="1" applyFill="1" applyBorder="1" applyAlignment="1">
      <alignment horizontal="center"/>
      <protection/>
    </xf>
    <xf numFmtId="0" fontId="10" fillId="35" borderId="33" xfId="33" applyFont="1" applyFill="1" applyBorder="1">
      <alignment/>
      <protection/>
    </xf>
    <xf numFmtId="0" fontId="10" fillId="35" borderId="25" xfId="33" applyFont="1" applyFill="1" applyBorder="1">
      <alignment/>
      <protection/>
    </xf>
    <xf numFmtId="0" fontId="10" fillId="35" borderId="29" xfId="33" applyFont="1" applyFill="1" applyBorder="1">
      <alignment/>
      <protection/>
    </xf>
    <xf numFmtId="0" fontId="10" fillId="35" borderId="30" xfId="33" applyFont="1" applyFill="1" applyBorder="1">
      <alignment/>
      <protection/>
    </xf>
    <xf numFmtId="0" fontId="6" fillId="35" borderId="33" xfId="33" applyFont="1" applyFill="1" applyBorder="1" applyAlignment="1">
      <alignment horizontal="center"/>
      <protection/>
    </xf>
    <xf numFmtId="0" fontId="3" fillId="36" borderId="31" xfId="33" applyFont="1" applyFill="1" applyBorder="1">
      <alignment/>
      <protection/>
    </xf>
    <xf numFmtId="0" fontId="6" fillId="36" borderId="30" xfId="33" applyFont="1" applyFill="1" applyBorder="1">
      <alignment/>
      <protection/>
    </xf>
    <xf numFmtId="0" fontId="6" fillId="36" borderId="34" xfId="33" applyFont="1" applyFill="1" applyBorder="1">
      <alignment/>
      <protection/>
    </xf>
    <xf numFmtId="0" fontId="3" fillId="36" borderId="25" xfId="33" applyFont="1" applyFill="1" applyBorder="1">
      <alignment/>
      <protection/>
    </xf>
    <xf numFmtId="0" fontId="6" fillId="36" borderId="25" xfId="33" applyFont="1" applyFill="1" applyBorder="1">
      <alignment/>
      <protection/>
    </xf>
    <xf numFmtId="0" fontId="6" fillId="35" borderId="30" xfId="33" applyFont="1" applyFill="1" applyBorder="1" applyAlignment="1">
      <alignment/>
      <protection/>
    </xf>
    <xf numFmtId="0" fontId="3" fillId="35" borderId="31" xfId="33" applyFont="1" applyFill="1" applyBorder="1" applyAlignment="1">
      <alignment horizontal="right"/>
      <protection/>
    </xf>
    <xf numFmtId="0" fontId="2" fillId="35" borderId="31" xfId="33" applyFont="1" applyFill="1" applyBorder="1">
      <alignment/>
      <protection/>
    </xf>
    <xf numFmtId="0" fontId="9" fillId="35" borderId="30" xfId="33" applyFont="1" applyFill="1" applyBorder="1">
      <alignment/>
      <protection/>
    </xf>
    <xf numFmtId="0" fontId="2" fillId="35" borderId="28" xfId="33" applyFont="1" applyFill="1" applyBorder="1">
      <alignment/>
      <protection/>
    </xf>
    <xf numFmtId="0" fontId="2" fillId="35" borderId="25" xfId="33" applyFont="1" applyFill="1" applyBorder="1">
      <alignment/>
      <protection/>
    </xf>
    <xf numFmtId="0" fontId="2" fillId="35" borderId="29" xfId="33" applyFont="1" applyFill="1" applyBorder="1">
      <alignment/>
      <protection/>
    </xf>
    <xf numFmtId="0" fontId="9" fillId="35" borderId="25" xfId="33" applyFont="1" applyFill="1" applyBorder="1">
      <alignment/>
      <protection/>
    </xf>
    <xf numFmtId="0" fontId="3" fillId="35" borderId="35" xfId="33" applyFont="1" applyFill="1" applyBorder="1" applyAlignment="1">
      <alignment horizontal="center"/>
      <protection/>
    </xf>
    <xf numFmtId="0" fontId="3" fillId="35" borderId="33" xfId="33" applyFont="1" applyFill="1" applyBorder="1" applyAlignment="1">
      <alignment horizontal="center"/>
      <protection/>
    </xf>
    <xf numFmtId="0" fontId="6" fillId="36" borderId="28" xfId="33" applyFont="1" applyFill="1" applyBorder="1">
      <alignment/>
      <protection/>
    </xf>
    <xf numFmtId="0" fontId="2" fillId="36" borderId="0" xfId="33" applyFont="1" applyFill="1">
      <alignment/>
      <protection/>
    </xf>
    <xf numFmtId="0" fontId="6" fillId="37" borderId="30" xfId="33" applyFont="1" applyFill="1" applyBorder="1">
      <alignment/>
      <protection/>
    </xf>
    <xf numFmtId="0" fontId="3" fillId="37" borderId="31" xfId="33" applyFont="1" applyFill="1" applyBorder="1">
      <alignment/>
      <protection/>
    </xf>
    <xf numFmtId="0" fontId="3" fillId="37" borderId="25" xfId="33" applyFont="1" applyFill="1" applyBorder="1">
      <alignment/>
      <protection/>
    </xf>
    <xf numFmtId="0" fontId="2" fillId="37" borderId="0" xfId="33" applyFont="1" applyFill="1">
      <alignment/>
      <protection/>
    </xf>
    <xf numFmtId="0" fontId="6" fillId="35" borderId="34" xfId="33" applyFont="1" applyFill="1" applyBorder="1">
      <alignment/>
      <protection/>
    </xf>
    <xf numFmtId="0" fontId="3" fillId="35" borderId="31" xfId="33" applyFont="1" applyFill="1" applyBorder="1" applyAlignment="1">
      <alignment/>
      <protection/>
    </xf>
    <xf numFmtId="0" fontId="3" fillId="35" borderId="30" xfId="33" applyFont="1" applyFill="1" applyBorder="1" applyAlignment="1">
      <alignment/>
      <protection/>
    </xf>
    <xf numFmtId="0" fontId="3" fillId="35" borderId="28" xfId="33" applyFont="1" applyFill="1" applyBorder="1" applyAlignment="1">
      <alignment/>
      <protection/>
    </xf>
    <xf numFmtId="0" fontId="7" fillId="35" borderId="31" xfId="33" applyFont="1" applyFill="1" applyBorder="1">
      <alignment/>
      <protection/>
    </xf>
    <xf numFmtId="0" fontId="7" fillId="35" borderId="30" xfId="33" applyFont="1" applyFill="1" applyBorder="1">
      <alignment/>
      <protection/>
    </xf>
    <xf numFmtId="0" fontId="7" fillId="35" borderId="28" xfId="33" applyFont="1" applyFill="1" applyBorder="1">
      <alignment/>
      <protection/>
    </xf>
    <xf numFmtId="0" fontId="7" fillId="35" borderId="25" xfId="33" applyFont="1" applyFill="1" applyBorder="1">
      <alignment/>
      <protection/>
    </xf>
    <xf numFmtId="0" fontId="3" fillId="35" borderId="31" xfId="33" applyFont="1" applyFill="1" applyBorder="1" applyAlignment="1">
      <alignment horizontal="center"/>
      <protection/>
    </xf>
    <xf numFmtId="0" fontId="3" fillId="35" borderId="25" xfId="33" applyFont="1" applyFill="1" applyBorder="1" applyAlignment="1">
      <alignment horizontal="right"/>
      <protection/>
    </xf>
    <xf numFmtId="0" fontId="3" fillId="35" borderId="29" xfId="33" applyFont="1" applyFill="1" applyBorder="1" applyAlignment="1">
      <alignment/>
      <protection/>
    </xf>
    <xf numFmtId="0" fontId="1" fillId="0" borderId="33" xfId="33" applyBorder="1" applyAlignment="1">
      <alignment horizontal="center"/>
      <protection/>
    </xf>
    <xf numFmtId="0" fontId="1" fillId="0" borderId="32" xfId="33" applyBorder="1" applyAlignment="1">
      <alignment horizontal="center"/>
      <protection/>
    </xf>
    <xf numFmtId="0" fontId="3" fillId="35" borderId="31" xfId="33" applyNumberFormat="1" applyFont="1" applyFill="1" applyBorder="1">
      <alignment/>
      <protection/>
    </xf>
    <xf numFmtId="0" fontId="3" fillId="35" borderId="25" xfId="33" applyNumberFormat="1" applyFont="1" applyFill="1" applyBorder="1">
      <alignment/>
      <protection/>
    </xf>
    <xf numFmtId="0" fontId="2" fillId="35" borderId="30" xfId="33" applyFont="1" applyFill="1" applyBorder="1">
      <alignment/>
      <protection/>
    </xf>
    <xf numFmtId="0" fontId="3" fillId="35" borderId="31" xfId="33" applyFont="1" applyFill="1" applyBorder="1" applyAlignment="1">
      <alignment vertical="center"/>
      <protection/>
    </xf>
    <xf numFmtId="0" fontId="3" fillId="35" borderId="30" xfId="33" applyFont="1" applyFill="1" applyBorder="1" applyAlignment="1">
      <alignment vertical="center"/>
      <protection/>
    </xf>
    <xf numFmtId="0" fontId="2" fillId="35" borderId="28" xfId="33" applyFont="1" applyFill="1" applyBorder="1" applyAlignment="1">
      <alignment vertical="center"/>
      <protection/>
    </xf>
    <xf numFmtId="0" fontId="2" fillId="35" borderId="25" xfId="33" applyFont="1" applyFill="1" applyBorder="1" applyAlignment="1">
      <alignment vertical="center"/>
      <protection/>
    </xf>
    <xf numFmtId="0" fontId="2" fillId="35" borderId="29" xfId="33" applyFont="1" applyFill="1" applyBorder="1" applyAlignment="1">
      <alignment vertical="center"/>
      <protection/>
    </xf>
    <xf numFmtId="0" fontId="2" fillId="35" borderId="30" xfId="33" applyFont="1" applyFill="1" applyBorder="1" applyAlignment="1">
      <alignment vertical="center"/>
      <protection/>
    </xf>
    <xf numFmtId="0" fontId="6" fillId="35" borderId="12" xfId="33" applyFont="1" applyFill="1" applyBorder="1">
      <alignment/>
      <protection/>
    </xf>
    <xf numFmtId="0" fontId="6" fillId="35" borderId="36" xfId="33" applyFont="1" applyFill="1" applyBorder="1">
      <alignment/>
      <protection/>
    </xf>
    <xf numFmtId="0" fontId="6" fillId="37" borderId="32" xfId="33" applyFont="1" applyFill="1" applyBorder="1">
      <alignment/>
      <protection/>
    </xf>
    <xf numFmtId="0" fontId="6" fillId="37" borderId="34" xfId="33" applyFont="1" applyFill="1" applyBorder="1">
      <alignment/>
      <protection/>
    </xf>
    <xf numFmtId="0" fontId="6" fillId="37" borderId="25" xfId="33" applyFont="1" applyFill="1" applyBorder="1">
      <alignment/>
      <protection/>
    </xf>
    <xf numFmtId="0" fontId="7" fillId="35" borderId="29" xfId="33" applyFont="1" applyFill="1" applyBorder="1">
      <alignment/>
      <protection/>
    </xf>
    <xf numFmtId="0" fontId="6" fillId="35" borderId="0" xfId="33" applyFont="1" applyFill="1" applyBorder="1" applyAlignment="1">
      <alignment horizontal="center"/>
      <protection/>
    </xf>
    <xf numFmtId="0" fontId="3" fillId="35" borderId="0" xfId="33" applyFont="1" applyFill="1" applyBorder="1">
      <alignment/>
      <protection/>
    </xf>
    <xf numFmtId="0" fontId="6" fillId="35" borderId="0" xfId="33" applyFont="1" applyFill="1" applyBorder="1">
      <alignment/>
      <protection/>
    </xf>
    <xf numFmtId="0" fontId="10" fillId="36" borderId="28" xfId="33" applyFont="1" applyFill="1" applyBorder="1">
      <alignment/>
      <protection/>
    </xf>
    <xf numFmtId="0" fontId="10" fillId="36" borderId="25" xfId="33" applyFont="1" applyFill="1" applyBorder="1">
      <alignment/>
      <protection/>
    </xf>
    <xf numFmtId="0" fontId="15" fillId="35" borderId="30" xfId="33" applyFont="1" applyFill="1" applyBorder="1">
      <alignment/>
      <protection/>
    </xf>
    <xf numFmtId="0" fontId="14" fillId="0" borderId="13" xfId="0" applyFont="1" applyBorder="1" applyAlignment="1">
      <alignment/>
    </xf>
    <xf numFmtId="0" fontId="10" fillId="36" borderId="33" xfId="33" applyFont="1" applyFill="1" applyBorder="1">
      <alignment/>
      <protection/>
    </xf>
    <xf numFmtId="0" fontId="7" fillId="36" borderId="25" xfId="33" applyFont="1" applyFill="1" applyBorder="1">
      <alignment/>
      <protection/>
    </xf>
    <xf numFmtId="0" fontId="6" fillId="35" borderId="25" xfId="33" applyFont="1" applyFill="1" applyBorder="1" applyAlignment="1">
      <alignment vertical="center"/>
      <protection/>
    </xf>
    <xf numFmtId="0" fontId="6" fillId="35" borderId="30" xfId="33" applyFont="1" applyFill="1" applyBorder="1" applyAlignment="1">
      <alignment vertical="center"/>
      <protection/>
    </xf>
    <xf numFmtId="49" fontId="7" fillId="35" borderId="31" xfId="33" applyNumberFormat="1" applyFont="1" applyFill="1" applyBorder="1" applyAlignment="1">
      <alignment horizontal="right"/>
      <protection/>
    </xf>
    <xf numFmtId="0" fontId="7" fillId="35" borderId="30" xfId="33" applyFont="1" applyFill="1" applyBorder="1" applyAlignment="1">
      <alignment horizontal="right"/>
      <protection/>
    </xf>
    <xf numFmtId="0" fontId="7" fillId="35" borderId="28" xfId="33" applyFont="1" applyFill="1" applyBorder="1" applyAlignment="1">
      <alignment horizontal="right"/>
      <protection/>
    </xf>
    <xf numFmtId="0" fontId="7" fillId="35" borderId="25" xfId="33" applyFont="1" applyFill="1" applyBorder="1" applyAlignment="1">
      <alignment horizontal="right"/>
      <protection/>
    </xf>
    <xf numFmtId="0" fontId="7" fillId="35" borderId="29" xfId="33" applyFont="1" applyFill="1" applyBorder="1" applyAlignment="1">
      <alignment horizontal="right"/>
      <protection/>
    </xf>
    <xf numFmtId="49" fontId="3" fillId="35" borderId="31" xfId="33" applyNumberFormat="1" applyFont="1" applyFill="1" applyBorder="1" applyAlignment="1">
      <alignment horizontal="center"/>
      <protection/>
    </xf>
    <xf numFmtId="0" fontId="7" fillId="37" borderId="25" xfId="33" applyFont="1" applyFill="1" applyBorder="1">
      <alignment/>
      <protection/>
    </xf>
    <xf numFmtId="0" fontId="10" fillId="35" borderId="28" xfId="33" applyFont="1" applyFill="1" applyBorder="1">
      <alignment/>
      <protection/>
    </xf>
    <xf numFmtId="0" fontId="3" fillId="35" borderId="25" xfId="33" applyFont="1" applyFill="1" applyBorder="1" applyAlignment="1">
      <alignment vertical="center"/>
      <protection/>
    </xf>
    <xf numFmtId="0" fontId="3" fillId="35" borderId="28" xfId="33" applyFont="1" applyFill="1" applyBorder="1" applyAlignment="1">
      <alignment vertical="center"/>
      <protection/>
    </xf>
    <xf numFmtId="0" fontId="3" fillId="35" borderId="29" xfId="33" applyFont="1" applyFill="1" applyBorder="1" applyAlignment="1">
      <alignment vertical="center"/>
      <protection/>
    </xf>
    <xf numFmtId="0" fontId="2" fillId="36" borderId="31" xfId="33" applyFont="1" applyFill="1" applyBorder="1">
      <alignment/>
      <protection/>
    </xf>
    <xf numFmtId="0" fontId="9" fillId="36" borderId="30" xfId="33" applyFont="1" applyFill="1" applyBorder="1">
      <alignment/>
      <protection/>
    </xf>
    <xf numFmtId="0" fontId="9" fillId="36" borderId="28" xfId="33" applyFont="1" applyFill="1" applyBorder="1">
      <alignment/>
      <protection/>
    </xf>
    <xf numFmtId="0" fontId="2" fillId="36" borderId="25" xfId="33" applyFont="1" applyFill="1" applyBorder="1">
      <alignment/>
      <protection/>
    </xf>
    <xf numFmtId="0" fontId="9" fillId="36" borderId="25" xfId="33" applyFont="1" applyFill="1" applyBorder="1">
      <alignment/>
      <protection/>
    </xf>
    <xf numFmtId="170" fontId="3" fillId="35" borderId="31" xfId="33" applyNumberFormat="1" applyFont="1" applyFill="1" applyBorder="1">
      <alignment/>
      <protection/>
    </xf>
    <xf numFmtId="0" fontId="3" fillId="35" borderId="37" xfId="33" applyFont="1" applyFill="1" applyBorder="1">
      <alignment/>
      <protection/>
    </xf>
    <xf numFmtId="0" fontId="3" fillId="35" borderId="38" xfId="33" applyFont="1" applyFill="1" applyBorder="1">
      <alignment/>
      <protection/>
    </xf>
    <xf numFmtId="0" fontId="6" fillId="35" borderId="39" xfId="33" applyFont="1" applyFill="1" applyBorder="1">
      <alignment/>
      <protection/>
    </xf>
    <xf numFmtId="0" fontId="6" fillId="35" borderId="40" xfId="33" applyFont="1" applyFill="1" applyBorder="1">
      <alignment/>
      <protection/>
    </xf>
    <xf numFmtId="0" fontId="10" fillId="36" borderId="34" xfId="33" applyFont="1" applyFill="1" applyBorder="1">
      <alignment/>
      <protection/>
    </xf>
    <xf numFmtId="0" fontId="6" fillId="35" borderId="31" xfId="33" applyFont="1" applyFill="1" applyBorder="1" applyAlignment="1">
      <alignment/>
      <protection/>
    </xf>
    <xf numFmtId="0" fontId="2" fillId="35" borderId="30" xfId="33" applyFont="1" applyFill="1" applyBorder="1" applyAlignment="1">
      <alignment/>
      <protection/>
    </xf>
    <xf numFmtId="0" fontId="6" fillId="35" borderId="25" xfId="33" applyFont="1" applyFill="1" applyBorder="1" applyAlignment="1">
      <alignment/>
      <protection/>
    </xf>
    <xf numFmtId="0" fontId="2" fillId="35" borderId="25" xfId="33" applyFont="1" applyFill="1" applyBorder="1" applyAlignment="1">
      <alignment/>
      <protection/>
    </xf>
    <xf numFmtId="49" fontId="3" fillId="35" borderId="31" xfId="33" applyNumberFormat="1" applyFont="1" applyFill="1" applyBorder="1">
      <alignment/>
      <protection/>
    </xf>
    <xf numFmtId="0" fontId="6" fillId="35" borderId="28" xfId="33" applyFont="1" applyFill="1" applyBorder="1" applyAlignment="1">
      <alignment/>
      <protection/>
    </xf>
    <xf numFmtId="0" fontId="6" fillId="0" borderId="28" xfId="33" applyFont="1" applyBorder="1" applyAlignment="1">
      <alignment horizontal="center"/>
      <protection/>
    </xf>
    <xf numFmtId="0" fontId="6" fillId="0" borderId="25" xfId="33" applyFont="1" applyBorder="1" applyAlignment="1">
      <alignment horizontal="center"/>
      <protection/>
    </xf>
    <xf numFmtId="0" fontId="6" fillId="0" borderId="29" xfId="33" applyFont="1" applyBorder="1" applyAlignment="1">
      <alignment horizontal="center"/>
      <protection/>
    </xf>
    <xf numFmtId="0" fontId="2" fillId="37" borderId="25" xfId="33" applyFont="1" applyFill="1" applyBorder="1">
      <alignment/>
      <protection/>
    </xf>
    <xf numFmtId="0" fontId="3" fillId="0" borderId="13" xfId="0" applyFont="1" applyBorder="1" applyAlignment="1">
      <alignment horizontal="center"/>
    </xf>
    <xf numFmtId="0" fontId="6" fillId="35" borderId="28" xfId="33" applyFont="1" applyFill="1" applyBorder="1" applyAlignment="1">
      <alignment vertical="center"/>
      <protection/>
    </xf>
    <xf numFmtId="0" fontId="6" fillId="35" borderId="29" xfId="33" applyFont="1" applyFill="1" applyBorder="1" applyAlignment="1">
      <alignment vertical="center"/>
      <protection/>
    </xf>
    <xf numFmtId="0" fontId="2" fillId="0" borderId="0" xfId="33" applyFont="1" applyBorder="1">
      <alignment/>
      <protection/>
    </xf>
    <xf numFmtId="0" fontId="3" fillId="37" borderId="41" xfId="33" applyFont="1" applyFill="1" applyBorder="1">
      <alignment/>
      <protection/>
    </xf>
    <xf numFmtId="0" fontId="6" fillId="37" borderId="42" xfId="33" applyFont="1" applyFill="1" applyBorder="1">
      <alignment/>
      <protection/>
    </xf>
    <xf numFmtId="0" fontId="3" fillId="35" borderId="12" xfId="33" applyFont="1" applyFill="1" applyBorder="1">
      <alignment/>
      <protection/>
    </xf>
    <xf numFmtId="0" fontId="3" fillId="35" borderId="36" xfId="33" applyFont="1" applyFill="1" applyBorder="1">
      <alignment/>
      <protection/>
    </xf>
    <xf numFmtId="0" fontId="7" fillId="35" borderId="12" xfId="33" applyFont="1" applyFill="1" applyBorder="1">
      <alignment/>
      <protection/>
    </xf>
    <xf numFmtId="0" fontId="7" fillId="35" borderId="36" xfId="33" applyFont="1" applyFill="1" applyBorder="1">
      <alignment/>
      <protection/>
    </xf>
    <xf numFmtId="0" fontId="3" fillId="35" borderId="0" xfId="33" applyFont="1" applyFill="1" applyBorder="1" applyAlignment="1">
      <alignment horizontal="center"/>
      <protection/>
    </xf>
    <xf numFmtId="0" fontId="16" fillId="35" borderId="25" xfId="33" applyFont="1" applyFill="1" applyBorder="1">
      <alignment/>
      <protection/>
    </xf>
    <xf numFmtId="0" fontId="17" fillId="35" borderId="25" xfId="33" applyFont="1" applyFill="1" applyBorder="1">
      <alignment/>
      <protection/>
    </xf>
    <xf numFmtId="0" fontId="16" fillId="0" borderId="0" xfId="33" applyFont="1">
      <alignment/>
      <protection/>
    </xf>
    <xf numFmtId="0" fontId="49" fillId="36" borderId="30" xfId="33" applyFont="1" applyFill="1" applyBorder="1">
      <alignment/>
      <protection/>
    </xf>
    <xf numFmtId="0" fontId="10" fillId="36" borderId="32" xfId="33" applyFont="1" applyFill="1" applyBorder="1">
      <alignment/>
      <protection/>
    </xf>
    <xf numFmtId="0" fontId="3" fillId="38" borderId="43" xfId="33" applyFont="1" applyFill="1" applyBorder="1">
      <alignment/>
      <protection/>
    </xf>
    <xf numFmtId="2" fontId="6" fillId="38" borderId="44" xfId="33" applyNumberFormat="1" applyFont="1" applyFill="1" applyBorder="1">
      <alignment/>
      <protection/>
    </xf>
    <xf numFmtId="0" fontId="3" fillId="35" borderId="0" xfId="33" applyFont="1" applyFill="1" applyBorder="1" applyAlignment="1">
      <alignment horizontal="left"/>
      <protection/>
    </xf>
    <xf numFmtId="0" fontId="3" fillId="38" borderId="25" xfId="33" applyFont="1" applyFill="1" applyBorder="1">
      <alignment/>
      <protection/>
    </xf>
    <xf numFmtId="0" fontId="2" fillId="38" borderId="25" xfId="33" applyFont="1" applyFill="1" applyBorder="1">
      <alignment/>
      <protection/>
    </xf>
    <xf numFmtId="0" fontId="3" fillId="38" borderId="25" xfId="33" applyFont="1" applyFill="1" applyBorder="1" applyAlignment="1">
      <alignment horizontal="left"/>
      <protection/>
    </xf>
    <xf numFmtId="0" fontId="2" fillId="38" borderId="0" xfId="33" applyFont="1" applyFill="1">
      <alignment/>
      <protection/>
    </xf>
    <xf numFmtId="0" fontId="3" fillId="35" borderId="25" xfId="33" applyFont="1" applyFill="1" applyBorder="1" applyAlignment="1">
      <alignment horizontal="left"/>
      <protection/>
    </xf>
    <xf numFmtId="0" fontId="11" fillId="0" borderId="0" xfId="33" applyFont="1">
      <alignment/>
      <protection/>
    </xf>
    <xf numFmtId="0" fontId="13" fillId="0" borderId="0" xfId="33" applyFont="1">
      <alignment/>
      <protection/>
    </xf>
    <xf numFmtId="0" fontId="9" fillId="0" borderId="25" xfId="33" applyFont="1" applyBorder="1">
      <alignment/>
      <protection/>
    </xf>
    <xf numFmtId="0" fontId="9" fillId="0" borderId="0" xfId="33" applyFont="1">
      <alignment/>
      <protection/>
    </xf>
    <xf numFmtId="0" fontId="3" fillId="0" borderId="13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2" borderId="16" xfId="0" applyFont="1" applyFill="1" applyBorder="1" applyAlignment="1">
      <alignment/>
    </xf>
    <xf numFmtId="0" fontId="3" fillId="35" borderId="45" xfId="33" applyFont="1" applyFill="1" applyBorder="1">
      <alignment/>
      <protection/>
    </xf>
    <xf numFmtId="0" fontId="3" fillId="35" borderId="46" xfId="33" applyFont="1" applyFill="1" applyBorder="1">
      <alignment/>
      <protection/>
    </xf>
    <xf numFmtId="0" fontId="3" fillId="35" borderId="33" xfId="33" applyFont="1" applyFill="1" applyBorder="1">
      <alignment/>
      <protection/>
    </xf>
    <xf numFmtId="0" fontId="6" fillId="35" borderId="45" xfId="33" applyFont="1" applyFill="1" applyBorder="1">
      <alignment/>
      <protection/>
    </xf>
    <xf numFmtId="0" fontId="6" fillId="35" borderId="46" xfId="33" applyFont="1" applyFill="1" applyBorder="1">
      <alignment/>
      <protection/>
    </xf>
    <xf numFmtId="0" fontId="6" fillId="35" borderId="33" xfId="33" applyFont="1" applyFill="1" applyBorder="1">
      <alignment/>
      <protection/>
    </xf>
    <xf numFmtId="0" fontId="3" fillId="0" borderId="14" xfId="0" applyFont="1" applyBorder="1" applyAlignment="1">
      <alignment horizontal="center"/>
    </xf>
    <xf numFmtId="0" fontId="6" fillId="37" borderId="35" xfId="33" applyFont="1" applyFill="1" applyBorder="1">
      <alignment/>
      <protection/>
    </xf>
    <xf numFmtId="0" fontId="10" fillId="36" borderId="35" xfId="33" applyFont="1" applyFill="1" applyBorder="1">
      <alignment/>
      <protection/>
    </xf>
    <xf numFmtId="0" fontId="6" fillId="36" borderId="33" xfId="33" applyFont="1" applyFill="1" applyBorder="1">
      <alignment/>
      <protection/>
    </xf>
    <xf numFmtId="0" fontId="10" fillId="0" borderId="15" xfId="0" applyFont="1" applyBorder="1" applyAlignment="1">
      <alignment horizontal="center"/>
    </xf>
    <xf numFmtId="0" fontId="6" fillId="37" borderId="29" xfId="33" applyFont="1" applyFill="1" applyBorder="1">
      <alignment/>
      <protection/>
    </xf>
    <xf numFmtId="0" fontId="9" fillId="36" borderId="33" xfId="33" applyFont="1" applyFill="1" applyBorder="1">
      <alignment/>
      <protection/>
    </xf>
    <xf numFmtId="0" fontId="6" fillId="37" borderId="47" xfId="33" applyFont="1" applyFill="1" applyBorder="1">
      <alignment/>
      <protection/>
    </xf>
    <xf numFmtId="2" fontId="6" fillId="38" borderId="48" xfId="33" applyNumberFormat="1" applyFont="1" applyFill="1" applyBorder="1">
      <alignment/>
      <protection/>
    </xf>
    <xf numFmtId="0" fontId="3" fillId="35" borderId="28" xfId="33" applyFont="1" applyFill="1" applyBorder="1" applyAlignment="1">
      <alignment horizontal="right"/>
      <protection/>
    </xf>
    <xf numFmtId="0" fontId="3" fillId="36" borderId="28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0" fontId="6" fillId="35" borderId="32" xfId="33" applyFont="1" applyFill="1" applyBorder="1">
      <alignment/>
      <protection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7" fillId="36" borderId="28" xfId="33" applyFont="1" applyFill="1" applyBorder="1">
      <alignment/>
      <protection/>
    </xf>
    <xf numFmtId="0" fontId="3" fillId="32" borderId="14" xfId="0" applyNumberFormat="1" applyFont="1" applyFill="1" applyBorder="1" applyAlignment="1">
      <alignment vertical="center"/>
    </xf>
    <xf numFmtId="49" fontId="7" fillId="35" borderId="28" xfId="33" applyNumberFormat="1" applyFont="1" applyFill="1" applyBorder="1" applyAlignment="1">
      <alignment horizontal="right"/>
      <protection/>
    </xf>
    <xf numFmtId="49" fontId="3" fillId="35" borderId="28" xfId="33" applyNumberFormat="1" applyFont="1" applyFill="1" applyBorder="1" applyAlignment="1">
      <alignment horizontal="center"/>
      <protection/>
    </xf>
    <xf numFmtId="0" fontId="3" fillId="32" borderId="14" xfId="0" applyFont="1" applyFill="1" applyBorder="1" applyAlignment="1">
      <alignment horizontal="right"/>
    </xf>
    <xf numFmtId="49" fontId="3" fillId="35" borderId="28" xfId="33" applyNumberFormat="1" applyFont="1" applyFill="1" applyBorder="1">
      <alignment/>
      <protection/>
    </xf>
    <xf numFmtId="0" fontId="6" fillId="37" borderId="28" xfId="33" applyFont="1" applyFill="1" applyBorder="1">
      <alignment/>
      <protection/>
    </xf>
    <xf numFmtId="0" fontId="9" fillId="0" borderId="14" xfId="0" applyFont="1" applyBorder="1" applyAlignment="1">
      <alignment/>
    </xf>
    <xf numFmtId="0" fontId="3" fillId="37" borderId="49" xfId="33" applyFont="1" applyFill="1" applyBorder="1">
      <alignment/>
      <protection/>
    </xf>
    <xf numFmtId="0" fontId="6" fillId="38" borderId="50" xfId="33" applyFont="1" applyFill="1" applyBorder="1">
      <alignment/>
      <protection/>
    </xf>
    <xf numFmtId="0" fontId="3" fillId="35" borderId="13" xfId="33" applyFont="1" applyFill="1" applyBorder="1">
      <alignment/>
      <protection/>
    </xf>
    <xf numFmtId="0" fontId="6" fillId="35" borderId="13" xfId="33" applyFont="1" applyFill="1" applyBorder="1">
      <alignment/>
      <protection/>
    </xf>
    <xf numFmtId="0" fontId="10" fillId="35" borderId="13" xfId="33" applyFont="1" applyFill="1" applyBorder="1">
      <alignment/>
      <protection/>
    </xf>
    <xf numFmtId="0" fontId="6" fillId="36" borderId="13" xfId="33" applyFont="1" applyFill="1" applyBorder="1">
      <alignment/>
      <protection/>
    </xf>
    <xf numFmtId="0" fontId="2" fillId="35" borderId="13" xfId="33" applyFont="1" applyFill="1" applyBorder="1">
      <alignment/>
      <protection/>
    </xf>
    <xf numFmtId="0" fontId="2" fillId="35" borderId="13" xfId="33" applyFont="1" applyFill="1" applyBorder="1" applyAlignment="1">
      <alignment vertical="center"/>
      <protection/>
    </xf>
    <xf numFmtId="0" fontId="7" fillId="35" borderId="13" xfId="33" applyFont="1" applyFill="1" applyBorder="1">
      <alignment/>
      <protection/>
    </xf>
    <xf numFmtId="0" fontId="10" fillId="36" borderId="13" xfId="33" applyFont="1" applyFill="1" applyBorder="1">
      <alignment/>
      <protection/>
    </xf>
    <xf numFmtId="0" fontId="3" fillId="35" borderId="13" xfId="33" applyFont="1" applyFill="1" applyBorder="1" applyAlignment="1">
      <alignment/>
      <protection/>
    </xf>
    <xf numFmtId="0" fontId="7" fillId="35" borderId="13" xfId="33" applyFont="1" applyFill="1" applyBorder="1" applyAlignment="1">
      <alignment horizontal="right"/>
      <protection/>
    </xf>
    <xf numFmtId="0" fontId="3" fillId="35" borderId="13" xfId="33" applyFont="1" applyFill="1" applyBorder="1" applyAlignment="1">
      <alignment vertical="center"/>
      <protection/>
    </xf>
    <xf numFmtId="0" fontId="6" fillId="0" borderId="13" xfId="33" applyFont="1" applyBorder="1" applyAlignment="1">
      <alignment horizontal="center"/>
      <protection/>
    </xf>
    <xf numFmtId="0" fontId="6" fillId="35" borderId="13" xfId="33" applyFont="1" applyFill="1" applyBorder="1" applyAlignment="1">
      <alignment vertical="center"/>
      <protection/>
    </xf>
    <xf numFmtId="0" fontId="9" fillId="35" borderId="13" xfId="33" applyFont="1" applyFill="1" applyBorder="1">
      <alignment/>
      <protection/>
    </xf>
    <xf numFmtId="0" fontId="6" fillId="35" borderId="51" xfId="33" applyFont="1" applyFill="1" applyBorder="1">
      <alignment/>
      <protection/>
    </xf>
    <xf numFmtId="0" fontId="6" fillId="32" borderId="21" xfId="0" applyFont="1" applyFill="1" applyBorder="1" applyAlignment="1">
      <alignment/>
    </xf>
    <xf numFmtId="0" fontId="3" fillId="35" borderId="52" xfId="33" applyFont="1" applyFill="1" applyBorder="1" applyAlignment="1">
      <alignment horizontal="center"/>
      <protection/>
    </xf>
    <xf numFmtId="0" fontId="3" fillId="35" borderId="53" xfId="33" applyFont="1" applyFill="1" applyBorder="1" applyAlignment="1">
      <alignment horizontal="center"/>
      <protection/>
    </xf>
    <xf numFmtId="0" fontId="3" fillId="35" borderId="54" xfId="33" applyFont="1" applyFill="1" applyBorder="1">
      <alignment/>
      <protection/>
    </xf>
    <xf numFmtId="0" fontId="8" fillId="35" borderId="55" xfId="33" applyFont="1" applyFill="1" applyBorder="1">
      <alignment/>
      <protection/>
    </xf>
    <xf numFmtId="0" fontId="3" fillId="35" borderId="49" xfId="33" applyFont="1" applyFill="1" applyBorder="1" applyAlignment="1">
      <alignment horizontal="center"/>
      <protection/>
    </xf>
    <xf numFmtId="0" fontId="3" fillId="35" borderId="54" xfId="33" applyFont="1" applyFill="1" applyBorder="1" applyAlignment="1">
      <alignment horizontal="center"/>
      <protection/>
    </xf>
    <xf numFmtId="0" fontId="6" fillId="35" borderId="54" xfId="33" applyFont="1" applyFill="1" applyBorder="1" applyAlignment="1">
      <alignment horizontal="center"/>
      <protection/>
    </xf>
    <xf numFmtId="0" fontId="2" fillId="0" borderId="54" xfId="33" applyFont="1" applyBorder="1">
      <alignment/>
      <protection/>
    </xf>
    <xf numFmtId="0" fontId="3" fillId="35" borderId="55" xfId="33" applyFont="1" applyFill="1" applyBorder="1">
      <alignment/>
      <protection/>
    </xf>
    <xf numFmtId="0" fontId="3" fillId="37" borderId="56" xfId="33" applyFont="1" applyFill="1" applyBorder="1">
      <alignment/>
      <protection/>
    </xf>
    <xf numFmtId="0" fontId="6" fillId="37" borderId="57" xfId="33" applyFont="1" applyFill="1" applyBorder="1">
      <alignment/>
      <protection/>
    </xf>
    <xf numFmtId="2" fontId="6" fillId="37" borderId="58" xfId="33" applyNumberFormat="1" applyFont="1" applyFill="1" applyBorder="1">
      <alignment/>
      <protection/>
    </xf>
    <xf numFmtId="0" fontId="3" fillId="37" borderId="26" xfId="33" applyFont="1" applyFill="1" applyBorder="1">
      <alignment/>
      <protection/>
    </xf>
    <xf numFmtId="2" fontId="6" fillId="37" borderId="59" xfId="33" applyNumberFormat="1" applyFont="1" applyFill="1" applyBorder="1">
      <alignment/>
      <protection/>
    </xf>
    <xf numFmtId="0" fontId="3" fillId="37" borderId="27" xfId="33" applyFont="1" applyFill="1" applyBorder="1">
      <alignment/>
      <protection/>
    </xf>
    <xf numFmtId="2" fontId="6" fillId="37" borderId="27" xfId="33" applyNumberFormat="1" applyFont="1" applyFill="1" applyBorder="1">
      <alignment/>
      <protection/>
    </xf>
    <xf numFmtId="0" fontId="6" fillId="35" borderId="13" xfId="33" applyFont="1" applyFill="1" applyBorder="1" applyAlignment="1">
      <alignment horizontal="center"/>
      <protection/>
    </xf>
    <xf numFmtId="0" fontId="3" fillId="35" borderId="13" xfId="33" applyFont="1" applyFill="1" applyBorder="1" applyAlignment="1">
      <alignment horizontal="center"/>
      <protection/>
    </xf>
    <xf numFmtId="0" fontId="2" fillId="0" borderId="13" xfId="33" applyFont="1" applyBorder="1">
      <alignment/>
      <protection/>
    </xf>
    <xf numFmtId="0" fontId="3" fillId="36" borderId="13" xfId="33" applyFont="1" applyFill="1" applyBorder="1">
      <alignment/>
      <protection/>
    </xf>
    <xf numFmtId="0" fontId="6" fillId="35" borderId="13" xfId="33" applyFont="1" applyFill="1" applyBorder="1" applyAlignment="1">
      <alignment/>
      <protection/>
    </xf>
    <xf numFmtId="0" fontId="3" fillId="35" borderId="13" xfId="33" applyFont="1" applyFill="1" applyBorder="1" applyAlignment="1">
      <alignment horizontal="right"/>
      <protection/>
    </xf>
    <xf numFmtId="0" fontId="9" fillId="0" borderId="13" xfId="0" applyFont="1" applyBorder="1" applyAlignment="1">
      <alignment/>
    </xf>
    <xf numFmtId="0" fontId="2" fillId="36" borderId="13" xfId="33" applyFont="1" applyFill="1" applyBorder="1">
      <alignment/>
      <protection/>
    </xf>
    <xf numFmtId="0" fontId="6" fillId="35" borderId="60" xfId="33" applyFont="1" applyFill="1" applyBorder="1" applyAlignment="1">
      <alignment horizontal="center"/>
      <protection/>
    </xf>
    <xf numFmtId="0" fontId="8" fillId="35" borderId="61" xfId="33" applyFont="1" applyFill="1" applyBorder="1">
      <alignment/>
      <protection/>
    </xf>
    <xf numFmtId="0" fontId="3" fillId="35" borderId="62" xfId="33" applyFont="1" applyFill="1" applyBorder="1">
      <alignment/>
      <protection/>
    </xf>
    <xf numFmtId="0" fontId="3" fillId="35" borderId="63" xfId="33" applyFont="1" applyFill="1" applyBorder="1">
      <alignment/>
      <protection/>
    </xf>
    <xf numFmtId="0" fontId="3" fillId="35" borderId="64" xfId="33" applyFont="1" applyFill="1" applyBorder="1">
      <alignment/>
      <protection/>
    </xf>
    <xf numFmtId="0" fontId="3" fillId="35" borderId="65" xfId="33" applyFont="1" applyFill="1" applyBorder="1">
      <alignment/>
      <protection/>
    </xf>
    <xf numFmtId="0" fontId="3" fillId="35" borderId="66" xfId="33" applyFont="1" applyFill="1" applyBorder="1" applyAlignment="1">
      <alignment horizontal="center"/>
      <protection/>
    </xf>
    <xf numFmtId="0" fontId="3" fillId="35" borderId="58" xfId="33" applyFont="1" applyFill="1" applyBorder="1" applyAlignment="1">
      <alignment horizontal="center"/>
      <protection/>
    </xf>
    <xf numFmtId="0" fontId="3" fillId="35" borderId="27" xfId="33" applyFont="1" applyFill="1" applyBorder="1" applyAlignment="1">
      <alignment horizontal="center"/>
      <protection/>
    </xf>
    <xf numFmtId="0" fontId="3" fillId="35" borderId="27" xfId="33" applyFont="1" applyFill="1" applyBorder="1" applyAlignment="1">
      <alignment/>
      <protection/>
    </xf>
    <xf numFmtId="0" fontId="3" fillId="35" borderId="67" xfId="33" applyFont="1" applyFill="1" applyBorder="1">
      <alignment/>
      <protection/>
    </xf>
    <xf numFmtId="0" fontId="3" fillId="35" borderId="67" xfId="33" applyFont="1" applyFill="1" applyBorder="1" applyAlignment="1">
      <alignment horizontal="center"/>
      <protection/>
    </xf>
    <xf numFmtId="0" fontId="3" fillId="35" borderId="67" xfId="33" applyFont="1" applyFill="1" applyBorder="1" applyAlignment="1">
      <alignment/>
      <protection/>
    </xf>
    <xf numFmtId="0" fontId="2" fillId="0" borderId="68" xfId="33" applyFont="1" applyBorder="1">
      <alignment/>
      <protection/>
    </xf>
    <xf numFmtId="0" fontId="6" fillId="35" borderId="69" xfId="33" applyFont="1" applyFill="1" applyBorder="1" applyAlignment="1">
      <alignment horizontal="center"/>
      <protection/>
    </xf>
    <xf numFmtId="0" fontId="6" fillId="35" borderId="70" xfId="33" applyFont="1" applyFill="1" applyBorder="1" applyAlignment="1">
      <alignment horizontal="center"/>
      <protection/>
    </xf>
    <xf numFmtId="0" fontId="3" fillId="35" borderId="65" xfId="33" applyFont="1" applyFill="1" applyBorder="1" applyAlignment="1">
      <alignment horizontal="center"/>
      <protection/>
    </xf>
    <xf numFmtId="0" fontId="3" fillId="35" borderId="71" xfId="33" applyFont="1" applyFill="1" applyBorder="1" applyAlignment="1">
      <alignment horizontal="center"/>
      <protection/>
    </xf>
    <xf numFmtId="0" fontId="3" fillId="35" borderId="72" xfId="33" applyFont="1" applyFill="1" applyBorder="1">
      <alignment/>
      <protection/>
    </xf>
    <xf numFmtId="0" fontId="3" fillId="35" borderId="73" xfId="33" applyFont="1" applyFill="1" applyBorder="1">
      <alignment/>
      <protection/>
    </xf>
    <xf numFmtId="0" fontId="3" fillId="35" borderId="74" xfId="33" applyFont="1" applyFill="1" applyBorder="1">
      <alignment/>
      <protection/>
    </xf>
    <xf numFmtId="0" fontId="3" fillId="35" borderId="75" xfId="33" applyFont="1" applyFill="1" applyBorder="1">
      <alignment/>
      <protection/>
    </xf>
    <xf numFmtId="0" fontId="2" fillId="0" borderId="70" xfId="33" applyFont="1" applyBorder="1">
      <alignment/>
      <protection/>
    </xf>
    <xf numFmtId="0" fontId="3" fillId="35" borderId="71" xfId="33" applyFont="1" applyFill="1" applyBorder="1">
      <alignment/>
      <protection/>
    </xf>
    <xf numFmtId="0" fontId="3" fillId="35" borderId="76" xfId="33" applyFont="1" applyFill="1" applyBorder="1">
      <alignment/>
      <protection/>
    </xf>
    <xf numFmtId="0" fontId="3" fillId="35" borderId="77" xfId="33" applyFont="1" applyFill="1" applyBorder="1" applyAlignment="1">
      <alignment/>
      <protection/>
    </xf>
    <xf numFmtId="0" fontId="3" fillId="35" borderId="78" xfId="33" applyFont="1" applyFill="1" applyBorder="1" applyAlignment="1">
      <alignment/>
      <protection/>
    </xf>
    <xf numFmtId="0" fontId="3" fillId="35" borderId="79" xfId="33" applyFont="1" applyFill="1" applyBorder="1">
      <alignment/>
      <protection/>
    </xf>
    <xf numFmtId="0" fontId="3" fillId="35" borderId="80" xfId="33" applyFont="1" applyFill="1" applyBorder="1">
      <alignment/>
      <protection/>
    </xf>
    <xf numFmtId="0" fontId="3" fillId="35" borderId="81" xfId="33" applyFont="1" applyFill="1" applyBorder="1">
      <alignment/>
      <protection/>
    </xf>
    <xf numFmtId="0" fontId="3" fillId="32" borderId="21" xfId="0" applyFont="1" applyFill="1" applyBorder="1" applyAlignment="1">
      <alignment/>
    </xf>
    <xf numFmtId="0" fontId="6" fillId="0" borderId="45" xfId="33" applyFont="1" applyBorder="1" applyAlignment="1">
      <alignment horizontal="center"/>
      <protection/>
    </xf>
    <xf numFmtId="0" fontId="6" fillId="0" borderId="46" xfId="33" applyFont="1" applyBorder="1" applyAlignment="1">
      <alignment horizontal="center"/>
      <protection/>
    </xf>
    <xf numFmtId="0" fontId="6" fillId="0" borderId="33" xfId="33" applyFont="1" applyBorder="1" applyAlignment="1">
      <alignment horizontal="center"/>
      <protection/>
    </xf>
    <xf numFmtId="0" fontId="3" fillId="35" borderId="51" xfId="33" applyFont="1" applyFill="1" applyBorder="1">
      <alignment/>
      <protection/>
    </xf>
    <xf numFmtId="0" fontId="2" fillId="35" borderId="51" xfId="33" applyFont="1" applyFill="1" applyBorder="1">
      <alignment/>
      <protection/>
    </xf>
    <xf numFmtId="0" fontId="2" fillId="35" borderId="45" xfId="33" applyFont="1" applyFill="1" applyBorder="1">
      <alignment/>
      <protection/>
    </xf>
    <xf numFmtId="0" fontId="2" fillId="35" borderId="46" xfId="33" applyFont="1" applyFill="1" applyBorder="1">
      <alignment/>
      <protection/>
    </xf>
    <xf numFmtId="0" fontId="2" fillId="35" borderId="33" xfId="33" applyFont="1" applyFill="1" applyBorder="1">
      <alignment/>
      <protection/>
    </xf>
    <xf numFmtId="0" fontId="2" fillId="35" borderId="51" xfId="33" applyFont="1" applyFill="1" applyBorder="1" applyAlignment="1">
      <alignment vertical="center"/>
      <protection/>
    </xf>
    <xf numFmtId="0" fontId="2" fillId="35" borderId="45" xfId="33" applyFont="1" applyFill="1" applyBorder="1" applyAlignment="1">
      <alignment vertical="center"/>
      <protection/>
    </xf>
    <xf numFmtId="0" fontId="2" fillId="35" borderId="46" xfId="33" applyFont="1" applyFill="1" applyBorder="1" applyAlignment="1">
      <alignment vertical="center"/>
      <protection/>
    </xf>
    <xf numFmtId="0" fontId="2" fillId="35" borderId="33" xfId="33" applyFont="1" applyFill="1" applyBorder="1" applyAlignment="1">
      <alignment vertical="center"/>
      <protection/>
    </xf>
    <xf numFmtId="0" fontId="6" fillId="0" borderId="13" xfId="0" applyFont="1" applyFill="1" applyBorder="1" applyAlignment="1">
      <alignment/>
    </xf>
    <xf numFmtId="0" fontId="10" fillId="35" borderId="51" xfId="33" applyFont="1" applyFill="1" applyBorder="1">
      <alignment/>
      <protection/>
    </xf>
    <xf numFmtId="0" fontId="10" fillId="35" borderId="45" xfId="33" applyFont="1" applyFill="1" applyBorder="1">
      <alignment/>
      <protection/>
    </xf>
    <xf numFmtId="0" fontId="10" fillId="35" borderId="46" xfId="33" applyFont="1" applyFill="1" applyBorder="1">
      <alignment/>
      <protection/>
    </xf>
    <xf numFmtId="0" fontId="10" fillId="32" borderId="14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6" fillId="35" borderId="42" xfId="33" applyFont="1" applyFill="1" applyBorder="1">
      <alignment/>
      <protection/>
    </xf>
    <xf numFmtId="0" fontId="6" fillId="35" borderId="82" xfId="33" applyFont="1" applyFill="1" applyBorder="1">
      <alignment/>
      <protection/>
    </xf>
    <xf numFmtId="0" fontId="6" fillId="35" borderId="83" xfId="33" applyFont="1" applyFill="1" applyBorder="1">
      <alignment/>
      <protection/>
    </xf>
    <xf numFmtId="0" fontId="6" fillId="35" borderId="84" xfId="33" applyFont="1" applyFill="1" applyBorder="1">
      <alignment/>
      <protection/>
    </xf>
    <xf numFmtId="0" fontId="6" fillId="35" borderId="85" xfId="33" applyFont="1" applyFill="1" applyBorder="1">
      <alignment/>
      <protection/>
    </xf>
    <xf numFmtId="0" fontId="6" fillId="32" borderId="86" xfId="0" applyFont="1" applyFill="1" applyBorder="1" applyAlignment="1">
      <alignment/>
    </xf>
    <xf numFmtId="0" fontId="6" fillId="32" borderId="87" xfId="0" applyFont="1" applyFill="1" applyBorder="1" applyAlignment="1">
      <alignment/>
    </xf>
    <xf numFmtId="0" fontId="6" fillId="32" borderId="88" xfId="0" applyFont="1" applyFill="1" applyBorder="1" applyAlignment="1">
      <alignment/>
    </xf>
    <xf numFmtId="0" fontId="6" fillId="35" borderId="89" xfId="33" applyFont="1" applyFill="1" applyBorder="1">
      <alignment/>
      <protection/>
    </xf>
    <xf numFmtId="0" fontId="6" fillId="35" borderId="90" xfId="33" applyFont="1" applyFill="1" applyBorder="1">
      <alignment/>
      <protection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9" borderId="86" xfId="0" applyFont="1" applyFill="1" applyBorder="1" applyAlignment="1">
      <alignment/>
    </xf>
    <xf numFmtId="0" fontId="6" fillId="39" borderId="87" xfId="0" applyFont="1" applyFill="1" applyBorder="1" applyAlignment="1">
      <alignment/>
    </xf>
    <xf numFmtId="0" fontId="6" fillId="39" borderId="88" xfId="0" applyFont="1" applyFill="1" applyBorder="1" applyAlignment="1">
      <alignment/>
    </xf>
    <xf numFmtId="0" fontId="6" fillId="39" borderId="13" xfId="0" applyFont="1" applyFill="1" applyBorder="1" applyAlignment="1">
      <alignment/>
    </xf>
    <xf numFmtId="0" fontId="6" fillId="39" borderId="19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2" fillId="39" borderId="0" xfId="0" applyFont="1" applyFill="1" applyAlignment="1">
      <alignment/>
    </xf>
    <xf numFmtId="0" fontId="3" fillId="35" borderId="51" xfId="33" applyFont="1" applyFill="1" applyBorder="1" applyAlignment="1">
      <alignment vertical="center"/>
      <protection/>
    </xf>
    <xf numFmtId="0" fontId="3" fillId="35" borderId="45" xfId="33" applyFont="1" applyFill="1" applyBorder="1" applyAlignment="1">
      <alignment vertical="center"/>
      <protection/>
    </xf>
    <xf numFmtId="0" fontId="3" fillId="35" borderId="46" xfId="33" applyFont="1" applyFill="1" applyBorder="1" applyAlignment="1">
      <alignment vertical="center"/>
      <protection/>
    </xf>
    <xf numFmtId="0" fontId="3" fillId="35" borderId="33" xfId="33" applyFont="1" applyFill="1" applyBorder="1" applyAlignment="1">
      <alignment vertical="center"/>
      <protection/>
    </xf>
    <xf numFmtId="0" fontId="7" fillId="35" borderId="51" xfId="33" applyFont="1" applyFill="1" applyBorder="1">
      <alignment/>
      <protection/>
    </xf>
    <xf numFmtId="0" fontId="7" fillId="35" borderId="45" xfId="33" applyFont="1" applyFill="1" applyBorder="1">
      <alignment/>
      <protection/>
    </xf>
    <xf numFmtId="0" fontId="7" fillId="35" borderId="46" xfId="33" applyFont="1" applyFill="1" applyBorder="1">
      <alignment/>
      <protection/>
    </xf>
    <xf numFmtId="0" fontId="7" fillId="35" borderId="33" xfId="33" applyFont="1" applyFill="1" applyBorder="1">
      <alignment/>
      <protection/>
    </xf>
    <xf numFmtId="0" fontId="7" fillId="35" borderId="51" xfId="33" applyFont="1" applyFill="1" applyBorder="1" applyAlignment="1">
      <alignment horizontal="right"/>
      <protection/>
    </xf>
    <xf numFmtId="0" fontId="7" fillId="35" borderId="45" xfId="33" applyFont="1" applyFill="1" applyBorder="1" applyAlignment="1">
      <alignment horizontal="right"/>
      <protection/>
    </xf>
    <xf numFmtId="0" fontId="7" fillId="35" borderId="46" xfId="33" applyFont="1" applyFill="1" applyBorder="1" applyAlignment="1">
      <alignment horizontal="right"/>
      <protection/>
    </xf>
    <xf numFmtId="0" fontId="7" fillId="35" borderId="33" xfId="33" applyFont="1" applyFill="1" applyBorder="1" applyAlignment="1">
      <alignment horizontal="right"/>
      <protection/>
    </xf>
    <xf numFmtId="0" fontId="3" fillId="35" borderId="41" xfId="33" applyFont="1" applyFill="1" applyBorder="1">
      <alignment/>
      <protection/>
    </xf>
    <xf numFmtId="0" fontId="3" fillId="35" borderId="42" xfId="33" applyFont="1" applyFill="1" applyBorder="1">
      <alignment/>
      <protection/>
    </xf>
    <xf numFmtId="0" fontId="6" fillId="35" borderId="49" xfId="33" applyFont="1" applyFill="1" applyBorder="1">
      <alignment/>
      <protection/>
    </xf>
    <xf numFmtId="0" fontId="6" fillId="35" borderId="54" xfId="33" applyFont="1" applyFill="1" applyBorder="1">
      <alignment/>
      <protection/>
    </xf>
    <xf numFmtId="0" fontId="6" fillId="35" borderId="91" xfId="33" applyFont="1" applyFill="1" applyBorder="1">
      <alignment/>
      <protection/>
    </xf>
    <xf numFmtId="0" fontId="6" fillId="32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3" fillId="35" borderId="35" xfId="33" applyFont="1" applyFill="1" applyBorder="1" applyAlignment="1">
      <alignment horizontal="center"/>
      <protection/>
    </xf>
    <xf numFmtId="0" fontId="3" fillId="35" borderId="32" xfId="33" applyFont="1" applyFill="1" applyBorder="1" applyAlignment="1">
      <alignment horizontal="center"/>
      <protection/>
    </xf>
    <xf numFmtId="0" fontId="6" fillId="35" borderId="35" xfId="33" applyFont="1" applyFill="1" applyBorder="1" applyAlignment="1">
      <alignment horizontal="center"/>
      <protection/>
    </xf>
    <xf numFmtId="0" fontId="6" fillId="35" borderId="32" xfId="33" applyFont="1" applyFill="1" applyBorder="1" applyAlignment="1">
      <alignment horizontal="center"/>
      <protection/>
    </xf>
    <xf numFmtId="0" fontId="3" fillId="35" borderId="33" xfId="33" applyFont="1" applyFill="1" applyBorder="1" applyAlignment="1">
      <alignment horizontal="center"/>
      <protection/>
    </xf>
    <xf numFmtId="0" fontId="6" fillId="35" borderId="34" xfId="33" applyFont="1" applyFill="1" applyBorder="1" applyAlignment="1">
      <alignment horizontal="center"/>
      <protection/>
    </xf>
    <xf numFmtId="0" fontId="2" fillId="35" borderId="34" xfId="33" applyFont="1" applyFill="1" applyBorder="1" applyAlignment="1">
      <alignment horizontal="center"/>
      <protection/>
    </xf>
    <xf numFmtId="0" fontId="2" fillId="35" borderId="34" xfId="33" applyFont="1" applyFill="1" applyBorder="1" applyAlignment="1">
      <alignment horizontal="center" vertical="center"/>
      <protection/>
    </xf>
    <xf numFmtId="0" fontId="2" fillId="35" borderId="35" xfId="33" applyFont="1" applyFill="1" applyBorder="1" applyAlignment="1">
      <alignment horizontal="center"/>
      <protection/>
    </xf>
    <xf numFmtId="0" fontId="2" fillId="35" borderId="33" xfId="33" applyFont="1" applyFill="1" applyBorder="1" applyAlignment="1">
      <alignment horizontal="center"/>
      <protection/>
    </xf>
    <xf numFmtId="0" fontId="6" fillId="35" borderId="33" xfId="33" applyFont="1" applyFill="1" applyBorder="1" applyAlignment="1">
      <alignment horizontal="center"/>
      <protection/>
    </xf>
    <xf numFmtId="0" fontId="3" fillId="35" borderId="29" xfId="33" applyFont="1" applyFill="1" applyBorder="1" applyAlignment="1">
      <alignment/>
      <protection/>
    </xf>
    <xf numFmtId="0" fontId="6" fillId="35" borderId="92" xfId="33" applyFont="1" applyFill="1" applyBorder="1" applyAlignment="1">
      <alignment horizontal="center"/>
      <protection/>
    </xf>
    <xf numFmtId="0" fontId="6" fillId="35" borderId="93" xfId="33" applyFont="1" applyFill="1" applyBorder="1" applyAlignment="1">
      <alignment horizontal="center"/>
      <protection/>
    </xf>
    <xf numFmtId="0" fontId="6" fillId="35" borderId="94" xfId="33" applyFont="1" applyFill="1" applyBorder="1" applyAlignment="1">
      <alignment horizontal="center"/>
      <protection/>
    </xf>
    <xf numFmtId="0" fontId="3" fillId="35" borderId="34" xfId="33" applyFont="1" applyFill="1" applyBorder="1" applyAlignment="1">
      <alignment horizontal="center"/>
      <protection/>
    </xf>
    <xf numFmtId="0" fontId="6" fillId="35" borderId="95" xfId="33" applyFont="1" applyFill="1" applyBorder="1" applyAlignment="1">
      <alignment horizontal="center"/>
      <protection/>
    </xf>
    <xf numFmtId="0" fontId="6" fillId="35" borderId="96" xfId="33" applyFont="1" applyFill="1" applyBorder="1" applyAlignment="1">
      <alignment horizontal="center"/>
      <protection/>
    </xf>
    <xf numFmtId="0" fontId="6" fillId="35" borderId="97" xfId="33" applyFont="1" applyFill="1" applyBorder="1" applyAlignment="1">
      <alignment horizontal="center"/>
      <protection/>
    </xf>
    <xf numFmtId="0" fontId="3" fillId="35" borderId="98" xfId="33" applyFont="1" applyFill="1" applyBorder="1" applyAlignment="1">
      <alignment/>
      <protection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3" fillId="35" borderId="101" xfId="33" applyFont="1" applyFill="1" applyBorder="1" applyAlignment="1">
      <alignment/>
      <protection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6" fillId="35" borderId="13" xfId="33" applyFont="1" applyFill="1" applyBorder="1" applyAlignment="1">
      <alignment horizontal="center"/>
      <protection/>
    </xf>
    <xf numFmtId="0" fontId="7" fillId="35" borderId="29" xfId="33" applyFont="1" applyFill="1" applyBorder="1" applyAlignment="1">
      <alignment horizontal="center"/>
      <protection/>
    </xf>
    <xf numFmtId="0" fontId="3" fillId="35" borderId="104" xfId="33" applyFont="1" applyFill="1" applyBorder="1" applyAlignment="1">
      <alignment/>
      <protection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5" borderId="29" xfId="33" applyFont="1" applyFill="1" applyBorder="1" applyAlignment="1">
      <alignment horizontal="center"/>
      <protection/>
    </xf>
    <xf numFmtId="0" fontId="3" fillId="35" borderId="13" xfId="33" applyFont="1" applyFill="1" applyBorder="1" applyAlignment="1">
      <alignment horizontal="center"/>
      <protection/>
    </xf>
    <xf numFmtId="0" fontId="10" fillId="38" borderId="13" xfId="33" applyFont="1" applyFill="1" applyBorder="1" applyAlignment="1">
      <alignment horizontal="center"/>
      <protection/>
    </xf>
    <xf numFmtId="0" fontId="10" fillId="35" borderId="13" xfId="33" applyFont="1" applyFill="1" applyBorder="1" applyAlignment="1">
      <alignment horizontal="center"/>
      <protection/>
    </xf>
    <xf numFmtId="0" fontId="12" fillId="40" borderId="13" xfId="33" applyFont="1" applyFill="1" applyBorder="1" applyAlignment="1">
      <alignment horizontal="center"/>
      <protection/>
    </xf>
    <xf numFmtId="0" fontId="12" fillId="35" borderId="13" xfId="33" applyFont="1" applyFill="1" applyBorder="1" applyAlignment="1">
      <alignment horizontal="center"/>
      <protection/>
    </xf>
    <xf numFmtId="0" fontId="6" fillId="35" borderId="15" xfId="33" applyFont="1" applyFill="1" applyBorder="1" applyAlignment="1">
      <alignment horizontal="center"/>
      <protection/>
    </xf>
    <xf numFmtId="0" fontId="6" fillId="35" borderId="21" xfId="33" applyFont="1" applyFill="1" applyBorder="1" applyAlignment="1">
      <alignment horizontal="center"/>
      <protection/>
    </xf>
    <xf numFmtId="0" fontId="6" fillId="35" borderId="14" xfId="33" applyFont="1" applyFill="1" applyBorder="1" applyAlignment="1">
      <alignment horizontal="center"/>
      <protection/>
    </xf>
    <xf numFmtId="0" fontId="6" fillId="36" borderId="13" xfId="33" applyFont="1" applyFill="1" applyBorder="1" applyAlignment="1">
      <alignment horizontal="center"/>
      <protection/>
    </xf>
    <xf numFmtId="0" fontId="6" fillId="40" borderId="13" xfId="33" applyFont="1" applyFill="1" applyBorder="1" applyAlignment="1">
      <alignment horizontal="center"/>
      <protection/>
    </xf>
    <xf numFmtId="0" fontId="9" fillId="35" borderId="13" xfId="33" applyFont="1" applyFill="1" applyBorder="1" applyAlignment="1">
      <alignment horizontal="center"/>
      <protection/>
    </xf>
    <xf numFmtId="0" fontId="2" fillId="35" borderId="13" xfId="33" applyFont="1" applyFill="1" applyBorder="1" applyAlignment="1">
      <alignment horizontal="center"/>
      <protection/>
    </xf>
    <xf numFmtId="0" fontId="3" fillId="32" borderId="17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6" fillId="36" borderId="15" xfId="33" applyFont="1" applyFill="1" applyBorder="1" applyAlignment="1">
      <alignment horizontal="center"/>
      <protection/>
    </xf>
    <xf numFmtId="0" fontId="6" fillId="36" borderId="21" xfId="33" applyFont="1" applyFill="1" applyBorder="1" applyAlignment="1">
      <alignment horizontal="center"/>
      <protection/>
    </xf>
    <xf numFmtId="0" fontId="6" fillId="36" borderId="14" xfId="33" applyFont="1" applyFill="1" applyBorder="1" applyAlignment="1">
      <alignment horizontal="center"/>
      <protection/>
    </xf>
    <xf numFmtId="0" fontId="6" fillId="40" borderId="35" xfId="33" applyFont="1" applyFill="1" applyBorder="1" applyAlignment="1">
      <alignment horizontal="center"/>
      <protection/>
    </xf>
    <xf numFmtId="0" fontId="3" fillId="37" borderId="92" xfId="33" applyFont="1" applyFill="1" applyBorder="1" applyAlignment="1">
      <alignment horizontal="center"/>
      <protection/>
    </xf>
    <xf numFmtId="0" fontId="3" fillId="37" borderId="93" xfId="33" applyFont="1" applyFill="1" applyBorder="1" applyAlignment="1">
      <alignment horizontal="center"/>
      <protection/>
    </xf>
    <xf numFmtId="0" fontId="3" fillId="37" borderId="94" xfId="33" applyFont="1" applyFill="1" applyBorder="1" applyAlignment="1">
      <alignment horizontal="center"/>
      <protection/>
    </xf>
    <xf numFmtId="0" fontId="10" fillId="38" borderId="35" xfId="33" applyFont="1" applyFill="1" applyBorder="1" applyAlignment="1">
      <alignment horizontal="center"/>
      <protection/>
    </xf>
    <xf numFmtId="0" fontId="10" fillId="38" borderId="33" xfId="33" applyFont="1" applyFill="1" applyBorder="1" applyAlignment="1">
      <alignment horizontal="center"/>
      <protection/>
    </xf>
    <xf numFmtId="0" fontId="10" fillId="38" borderId="32" xfId="33" applyFont="1" applyFill="1" applyBorder="1" applyAlignment="1">
      <alignment horizontal="center"/>
      <protection/>
    </xf>
    <xf numFmtId="0" fontId="10" fillId="35" borderId="35" xfId="33" applyFont="1" applyFill="1" applyBorder="1" applyAlignment="1">
      <alignment horizontal="center"/>
      <protection/>
    </xf>
    <xf numFmtId="0" fontId="10" fillId="35" borderId="33" xfId="33" applyFont="1" applyFill="1" applyBorder="1" applyAlignment="1">
      <alignment horizontal="center"/>
      <protection/>
    </xf>
    <xf numFmtId="0" fontId="10" fillId="35" borderId="32" xfId="33" applyFont="1" applyFill="1" applyBorder="1" applyAlignment="1">
      <alignment horizontal="center"/>
      <protection/>
    </xf>
    <xf numFmtId="0" fontId="6" fillId="36" borderId="35" xfId="33" applyFont="1" applyFill="1" applyBorder="1" applyAlignment="1">
      <alignment horizontal="center"/>
      <protection/>
    </xf>
    <xf numFmtId="0" fontId="6" fillId="36" borderId="92" xfId="33" applyFont="1" applyFill="1" applyBorder="1" applyAlignment="1">
      <alignment horizontal="center"/>
      <protection/>
    </xf>
    <xf numFmtId="0" fontId="6" fillId="36" borderId="93" xfId="33" applyFont="1" applyFill="1" applyBorder="1" applyAlignment="1">
      <alignment horizontal="center"/>
      <protection/>
    </xf>
    <xf numFmtId="0" fontId="6" fillId="36" borderId="94" xfId="33" applyFont="1" applyFill="1" applyBorder="1" applyAlignment="1">
      <alignment horizontal="center"/>
      <protection/>
    </xf>
    <xf numFmtId="0" fontId="6" fillId="36" borderId="34" xfId="33" applyFont="1" applyFill="1" applyBorder="1" applyAlignment="1">
      <alignment horizontal="center"/>
      <protection/>
    </xf>
    <xf numFmtId="0" fontId="6" fillId="36" borderId="32" xfId="33" applyFont="1" applyFill="1" applyBorder="1" applyAlignment="1">
      <alignment horizontal="center"/>
      <protection/>
    </xf>
    <xf numFmtId="0" fontId="3" fillId="32" borderId="18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6" fillId="37" borderId="34" xfId="33" applyFont="1" applyFill="1" applyBorder="1" applyAlignment="1">
      <alignment horizontal="center"/>
      <protection/>
    </xf>
    <xf numFmtId="0" fontId="3" fillId="37" borderId="32" xfId="33" applyFont="1" applyFill="1" applyBorder="1" applyAlignment="1">
      <alignment horizontal="center"/>
      <protection/>
    </xf>
    <xf numFmtId="0" fontId="10" fillId="38" borderId="34" xfId="33" applyFont="1" applyFill="1" applyBorder="1" applyAlignment="1">
      <alignment horizontal="center"/>
      <protection/>
    </xf>
    <xf numFmtId="0" fontId="6" fillId="40" borderId="34" xfId="33" applyFont="1" applyFill="1" applyBorder="1" applyAlignment="1">
      <alignment horizontal="center"/>
      <protection/>
    </xf>
    <xf numFmtId="0" fontId="7" fillId="35" borderId="35" xfId="33" applyFont="1" applyFill="1" applyBorder="1" applyAlignment="1">
      <alignment horizontal="center"/>
      <protection/>
    </xf>
    <xf numFmtId="0" fontId="7" fillId="35" borderId="32" xfId="33" applyFont="1" applyFill="1" applyBorder="1" applyAlignment="1">
      <alignment horizontal="center"/>
      <protection/>
    </xf>
    <xf numFmtId="0" fontId="6" fillId="35" borderId="29" xfId="33" applyFont="1" applyFill="1" applyBorder="1" applyAlignment="1">
      <alignment horizontal="center"/>
      <protection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10" fillId="37" borderId="35" xfId="33" applyFont="1" applyFill="1" applyBorder="1" applyAlignment="1">
      <alignment horizontal="center"/>
      <protection/>
    </xf>
    <xf numFmtId="0" fontId="10" fillId="37" borderId="32" xfId="33" applyFont="1" applyFill="1" applyBorder="1" applyAlignment="1">
      <alignment horizontal="center"/>
      <protection/>
    </xf>
    <xf numFmtId="0" fontId="50" fillId="32" borderId="20" xfId="0" applyFont="1" applyFill="1" applyBorder="1" applyAlignment="1">
      <alignment horizontal="center"/>
    </xf>
    <xf numFmtId="0" fontId="50" fillId="32" borderId="21" xfId="0" applyFont="1" applyFill="1" applyBorder="1" applyAlignment="1">
      <alignment horizontal="center"/>
    </xf>
    <xf numFmtId="0" fontId="50" fillId="32" borderId="22" xfId="0" applyFont="1" applyFill="1" applyBorder="1" applyAlignment="1">
      <alignment horizontal="center"/>
    </xf>
    <xf numFmtId="0" fontId="3" fillId="35" borderId="30" xfId="33" applyFont="1" applyFill="1" applyBorder="1" applyAlignment="1">
      <alignment horizontal="center"/>
      <protection/>
    </xf>
    <xf numFmtId="0" fontId="6" fillId="37" borderId="35" xfId="33" applyFont="1" applyFill="1" applyBorder="1" applyAlignment="1">
      <alignment horizontal="center"/>
      <protection/>
    </xf>
    <xf numFmtId="0" fontId="6" fillId="37" borderId="32" xfId="33" applyFont="1" applyFill="1" applyBorder="1" applyAlignment="1">
      <alignment horizontal="center"/>
      <protection/>
    </xf>
    <xf numFmtId="0" fontId="3" fillId="35" borderId="35" xfId="33" applyFont="1" applyFill="1" applyBorder="1" applyAlignment="1">
      <alignment horizontal="center" vertical="center"/>
      <protection/>
    </xf>
    <xf numFmtId="0" fontId="3" fillId="35" borderId="33" xfId="33" applyFont="1" applyFill="1" applyBorder="1" applyAlignment="1">
      <alignment horizontal="center" vertical="center"/>
      <protection/>
    </xf>
    <xf numFmtId="0" fontId="6" fillId="35" borderId="107" xfId="33" applyFont="1" applyFill="1" applyBorder="1" applyAlignment="1">
      <alignment horizontal="center"/>
      <protection/>
    </xf>
    <xf numFmtId="0" fontId="6" fillId="35" borderId="108" xfId="33" applyFont="1" applyFill="1" applyBorder="1" applyAlignment="1">
      <alignment horizontal="center"/>
      <protection/>
    </xf>
    <xf numFmtId="0" fontId="9" fillId="36" borderId="35" xfId="33" applyFont="1" applyFill="1" applyBorder="1" applyAlignment="1">
      <alignment horizontal="center"/>
      <protection/>
    </xf>
    <xf numFmtId="0" fontId="9" fillId="36" borderId="32" xfId="33" applyFont="1" applyFill="1" applyBorder="1" applyAlignment="1">
      <alignment horizontal="center"/>
      <protection/>
    </xf>
    <xf numFmtId="0" fontId="6" fillId="35" borderId="109" xfId="33" applyFont="1" applyFill="1" applyBorder="1" applyAlignment="1">
      <alignment horizontal="center"/>
      <protection/>
    </xf>
    <xf numFmtId="0" fontId="3" fillId="35" borderId="109" xfId="33" applyFont="1" applyFill="1" applyBorder="1" applyAlignment="1">
      <alignment horizontal="center"/>
      <protection/>
    </xf>
    <xf numFmtId="0" fontId="3" fillId="35" borderId="110" xfId="33" applyFont="1" applyFill="1" applyBorder="1" applyAlignment="1">
      <alignment horizontal="center"/>
      <protection/>
    </xf>
    <xf numFmtId="0" fontId="6" fillId="0" borderId="35" xfId="33" applyFont="1" applyFill="1" applyBorder="1" applyAlignment="1">
      <alignment horizontal="center"/>
      <protection/>
    </xf>
    <xf numFmtId="0" fontId="9" fillId="35" borderId="35" xfId="33" applyFont="1" applyFill="1" applyBorder="1" applyAlignment="1">
      <alignment horizontal="center"/>
      <protection/>
    </xf>
    <xf numFmtId="0" fontId="3" fillId="32" borderId="111" xfId="0" applyFont="1" applyFill="1" applyBorder="1" applyAlignment="1">
      <alignment horizontal="center"/>
    </xf>
    <xf numFmtId="0" fontId="3" fillId="32" borderId="112" xfId="0" applyFont="1" applyFill="1" applyBorder="1" applyAlignment="1">
      <alignment horizontal="center"/>
    </xf>
    <xf numFmtId="0" fontId="3" fillId="32" borderId="109" xfId="0" applyFont="1" applyFill="1" applyBorder="1" applyAlignment="1">
      <alignment horizontal="center"/>
    </xf>
    <xf numFmtId="0" fontId="6" fillId="35" borderId="45" xfId="33" applyFont="1" applyFill="1" applyBorder="1" applyAlignment="1">
      <alignment horizontal="center"/>
      <protection/>
    </xf>
    <xf numFmtId="0" fontId="6" fillId="41" borderId="35" xfId="33" applyFont="1" applyFill="1" applyBorder="1" applyAlignment="1">
      <alignment horizontal="center"/>
      <protection/>
    </xf>
    <xf numFmtId="0" fontId="6" fillId="35" borderId="113" xfId="33" applyFont="1" applyFill="1" applyBorder="1" applyAlignment="1">
      <alignment horizontal="center"/>
      <protection/>
    </xf>
    <xf numFmtId="0" fontId="6" fillId="35" borderId="114" xfId="33" applyFont="1" applyFill="1" applyBorder="1" applyAlignment="1">
      <alignment horizontal="center"/>
      <protection/>
    </xf>
    <xf numFmtId="0" fontId="3" fillId="35" borderId="114" xfId="33" applyFont="1" applyFill="1" applyBorder="1" applyAlignment="1">
      <alignment horizontal="center"/>
      <protection/>
    </xf>
    <xf numFmtId="0" fontId="3" fillId="35" borderId="115" xfId="33" applyFont="1" applyFill="1" applyBorder="1" applyAlignment="1">
      <alignment horizontal="center"/>
      <protection/>
    </xf>
    <xf numFmtId="0" fontId="6" fillId="35" borderId="116" xfId="33" applyFont="1" applyFill="1" applyBorder="1" applyAlignment="1">
      <alignment horizontal="center"/>
      <protection/>
    </xf>
    <xf numFmtId="0" fontId="6" fillId="35" borderId="117" xfId="33" applyFont="1" applyFill="1" applyBorder="1" applyAlignment="1">
      <alignment horizontal="center"/>
      <protection/>
    </xf>
    <xf numFmtId="0" fontId="3" fillId="32" borderId="118" xfId="0" applyFont="1" applyFill="1" applyBorder="1" applyAlignment="1">
      <alignment horizontal="center"/>
    </xf>
    <xf numFmtId="0" fontId="3" fillId="32" borderId="96" xfId="0" applyFont="1" applyFill="1" applyBorder="1" applyAlignment="1">
      <alignment horizontal="center"/>
    </xf>
    <xf numFmtId="0" fontId="3" fillId="32" borderId="119" xfId="0" applyFont="1" applyFill="1" applyBorder="1" applyAlignment="1">
      <alignment horizontal="center"/>
    </xf>
    <xf numFmtId="0" fontId="6" fillId="37" borderId="52" xfId="33" applyFont="1" applyFill="1" applyBorder="1" applyAlignment="1">
      <alignment horizontal="center"/>
      <protection/>
    </xf>
    <xf numFmtId="0" fontId="6" fillId="35" borderId="33" xfId="33" applyFont="1" applyFill="1" applyBorder="1" applyAlignment="1">
      <alignment/>
      <protection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6" fillId="37" borderId="120" xfId="33" applyFont="1" applyFill="1" applyBorder="1" applyAlignment="1">
      <alignment horizontal="center"/>
      <protection/>
    </xf>
    <xf numFmtId="0" fontId="16" fillId="35" borderId="32" xfId="33" applyFont="1" applyFill="1" applyBorder="1" applyAlignment="1">
      <alignment horizontal="center"/>
      <protection/>
    </xf>
    <xf numFmtId="0" fontId="11" fillId="0" borderId="0" xfId="33" applyFont="1" applyAlignment="1">
      <alignment/>
      <protection/>
    </xf>
    <xf numFmtId="0" fontId="0" fillId="0" borderId="0" xfId="0" applyAlignment="1">
      <alignment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6" fillId="38" borderId="121" xfId="33" applyFont="1" applyFill="1" applyBorder="1" applyAlignment="1">
      <alignment horizontal="center"/>
      <protection/>
    </xf>
    <xf numFmtId="0" fontId="6" fillId="38" borderId="28" xfId="33" applyFont="1" applyFill="1" applyBorder="1" applyAlignment="1">
      <alignment horizontal="center"/>
      <protection/>
    </xf>
    <xf numFmtId="0" fontId="11" fillId="0" borderId="0" xfId="33" applyFont="1">
      <alignment/>
      <protection/>
    </xf>
    <xf numFmtId="0" fontId="10" fillId="3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6" fillId="37" borderId="33" xfId="33" applyFont="1" applyFill="1" applyBorder="1" applyAlignment="1">
      <alignment horizontal="center"/>
      <protection/>
    </xf>
    <xf numFmtId="0" fontId="3" fillId="39" borderId="122" xfId="0" applyFont="1" applyFill="1" applyBorder="1" applyAlignment="1">
      <alignment horizontal="center"/>
    </xf>
    <xf numFmtId="0" fontId="3" fillId="39" borderId="123" xfId="0" applyFont="1" applyFill="1" applyBorder="1" applyAlignment="1">
      <alignment horizontal="center"/>
    </xf>
    <xf numFmtId="0" fontId="3" fillId="39" borderId="124" xfId="0" applyFont="1" applyFill="1" applyBorder="1" applyAlignment="1">
      <alignment horizontal="center"/>
    </xf>
    <xf numFmtId="0" fontId="6" fillId="36" borderId="33" xfId="3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53"/>
  <sheetViews>
    <sheetView tabSelected="1" view="pageBreakPreview" zoomScale="60" zoomScalePageLayoutView="0" workbookViewId="0" topLeftCell="A755">
      <selection activeCell="BE827" sqref="BE827"/>
    </sheetView>
  </sheetViews>
  <sheetFormatPr defaultColWidth="9.140625" defaultRowHeight="15"/>
  <cols>
    <col min="1" max="1" width="5.00390625" style="69" customWidth="1"/>
    <col min="2" max="2" width="2.7109375" style="69" customWidth="1"/>
    <col min="3" max="3" width="42.7109375" style="69" customWidth="1"/>
    <col min="4" max="4" width="10.7109375" style="69" customWidth="1"/>
    <col min="5" max="5" width="11.00390625" style="69" customWidth="1"/>
    <col min="6" max="7" width="8.421875" style="69" customWidth="1"/>
    <col min="8" max="8" width="9.28125" style="69" customWidth="1"/>
    <col min="9" max="16" width="10.28125" style="69" customWidth="1"/>
    <col min="17" max="17" width="12.8515625" style="69" customWidth="1"/>
    <col min="18" max="18" width="11.28125" style="69" customWidth="1"/>
    <col min="19" max="19" width="7.421875" style="69" customWidth="1"/>
    <col min="20" max="21" width="8.421875" style="69" customWidth="1"/>
    <col min="22" max="22" width="11.00390625" style="69" customWidth="1"/>
    <col min="23" max="25" width="0" style="69" hidden="1" customWidth="1"/>
    <col min="26" max="55" width="0" style="70" hidden="1" customWidth="1"/>
    <col min="56" max="56" width="0" style="69" hidden="1" customWidth="1"/>
    <col min="57" max="62" width="10.28125" style="69" customWidth="1"/>
    <col min="63" max="63" width="10.140625" style="69" customWidth="1"/>
    <col min="64" max="66" width="9.140625" style="69" hidden="1" customWidth="1"/>
    <col min="67" max="16384" width="9.140625" style="69" customWidth="1"/>
  </cols>
  <sheetData>
    <row r="1" spans="1:63" ht="15.75" customHeight="1" thickBot="1">
      <c r="A1" s="64"/>
      <c r="B1" s="65"/>
      <c r="C1" s="65"/>
      <c r="D1" s="424" t="s">
        <v>353</v>
      </c>
      <c r="E1" s="425"/>
      <c r="F1" s="425"/>
      <c r="G1" s="425"/>
      <c r="H1" s="425"/>
      <c r="I1" s="426"/>
      <c r="J1" s="421" t="s">
        <v>352</v>
      </c>
      <c r="K1" s="422"/>
      <c r="L1" s="422"/>
      <c r="M1" s="422"/>
      <c r="N1" s="422"/>
      <c r="O1" s="422"/>
      <c r="P1" s="423"/>
      <c r="Q1" s="429" t="s">
        <v>353</v>
      </c>
      <c r="R1" s="430"/>
      <c r="S1" s="430"/>
      <c r="T1" s="430"/>
      <c r="U1" s="430"/>
      <c r="V1" s="431"/>
      <c r="W1" s="421" t="s">
        <v>352</v>
      </c>
      <c r="X1" s="422"/>
      <c r="Y1" s="422"/>
      <c r="Z1" s="422"/>
      <c r="AA1" s="422"/>
      <c r="AB1" s="422"/>
      <c r="AC1" s="423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2"/>
      <c r="AP1" s="303"/>
      <c r="AQ1" s="303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4"/>
      <c r="BE1" s="421" t="s">
        <v>352</v>
      </c>
      <c r="BF1" s="422"/>
      <c r="BG1" s="422"/>
      <c r="BH1" s="422"/>
      <c r="BI1" s="422"/>
      <c r="BJ1" s="422"/>
      <c r="BK1" s="423"/>
    </row>
    <row r="2" spans="1:63" ht="15.75" customHeight="1" thickBot="1">
      <c r="A2" s="64" t="s">
        <v>275</v>
      </c>
      <c r="B2" s="65"/>
      <c r="C2" s="65"/>
      <c r="D2" s="316" t="s">
        <v>2</v>
      </c>
      <c r="E2" s="317" t="s">
        <v>0</v>
      </c>
      <c r="F2" s="318" t="s">
        <v>3</v>
      </c>
      <c r="G2" s="319" t="s">
        <v>4</v>
      </c>
      <c r="H2" s="319" t="s">
        <v>65</v>
      </c>
      <c r="I2" s="320" t="s">
        <v>5</v>
      </c>
      <c r="J2" s="293" t="s">
        <v>236</v>
      </c>
      <c r="K2" s="294" t="s">
        <v>239</v>
      </c>
      <c r="L2" s="294" t="s">
        <v>233</v>
      </c>
      <c r="M2" s="294" t="s">
        <v>349</v>
      </c>
      <c r="N2" s="294" t="s">
        <v>350</v>
      </c>
      <c r="O2" s="294" t="s">
        <v>351</v>
      </c>
      <c r="P2" s="295" t="s">
        <v>230</v>
      </c>
      <c r="Q2" s="310" t="s">
        <v>2</v>
      </c>
      <c r="R2" s="311" t="s">
        <v>0</v>
      </c>
      <c r="S2" s="310" t="s">
        <v>3</v>
      </c>
      <c r="T2" s="312" t="s">
        <v>4</v>
      </c>
      <c r="U2" s="312" t="s">
        <v>65</v>
      </c>
      <c r="V2" s="311" t="s">
        <v>5</v>
      </c>
      <c r="W2" s="71"/>
      <c r="X2" s="297" t="s">
        <v>1</v>
      </c>
      <c r="Y2" s="298"/>
      <c r="Z2" s="299"/>
      <c r="AA2" s="300"/>
      <c r="AB2" s="300" t="s">
        <v>231</v>
      </c>
      <c r="AC2" s="72"/>
      <c r="AD2" s="72"/>
      <c r="AE2" s="72"/>
      <c r="AF2" s="72"/>
      <c r="AG2" s="72"/>
      <c r="AH2" s="72" t="s">
        <v>232</v>
      </c>
      <c r="AI2" s="72"/>
      <c r="AJ2" s="72"/>
      <c r="AK2" s="72"/>
      <c r="AL2" s="72"/>
      <c r="AM2" s="72"/>
      <c r="AN2" s="72"/>
      <c r="AO2" s="299"/>
      <c r="AP2" s="300"/>
      <c r="AQ2" s="300" t="s">
        <v>231</v>
      </c>
      <c r="AR2" s="72"/>
      <c r="AS2" s="72"/>
      <c r="AT2" s="72"/>
      <c r="AU2" s="72"/>
      <c r="AV2" s="72"/>
      <c r="AW2" s="72" t="s">
        <v>232</v>
      </c>
      <c r="AX2" s="72"/>
      <c r="AY2" s="72"/>
      <c r="AZ2" s="72"/>
      <c r="BA2" s="72"/>
      <c r="BB2" s="72"/>
      <c r="BC2" s="72"/>
      <c r="BE2" s="293" t="s">
        <v>236</v>
      </c>
      <c r="BF2" s="294" t="s">
        <v>239</v>
      </c>
      <c r="BG2" s="294" t="s">
        <v>233</v>
      </c>
      <c r="BH2" s="294" t="s">
        <v>349</v>
      </c>
      <c r="BI2" s="294" t="s">
        <v>350</v>
      </c>
      <c r="BJ2" s="294" t="s">
        <v>351</v>
      </c>
      <c r="BK2" s="295" t="s">
        <v>230</v>
      </c>
    </row>
    <row r="3" spans="1:63" ht="16.5" customHeight="1" thickBot="1">
      <c r="A3" s="267"/>
      <c r="B3" s="268"/>
      <c r="C3" s="268"/>
      <c r="D3" s="305" t="s">
        <v>43</v>
      </c>
      <c r="E3" s="313"/>
      <c r="F3" s="296"/>
      <c r="G3" s="314"/>
      <c r="H3" s="314"/>
      <c r="I3" s="315"/>
      <c r="J3" s="270"/>
      <c r="K3" s="270"/>
      <c r="L3" s="270"/>
      <c r="M3" s="270"/>
      <c r="N3" s="270"/>
      <c r="O3" s="270"/>
      <c r="P3" s="292"/>
      <c r="Q3" s="305" t="s">
        <v>44</v>
      </c>
      <c r="R3" s="306"/>
      <c r="S3" s="307"/>
      <c r="T3" s="308"/>
      <c r="U3" s="308"/>
      <c r="V3" s="309"/>
      <c r="W3" s="271"/>
      <c r="X3" s="267"/>
      <c r="Y3" s="268"/>
      <c r="Z3" s="272"/>
      <c r="AA3" s="273" t="s">
        <v>43</v>
      </c>
      <c r="AB3" s="274" t="s">
        <v>225</v>
      </c>
      <c r="AC3" s="269" t="s">
        <v>226</v>
      </c>
      <c r="AD3" s="269" t="s">
        <v>227</v>
      </c>
      <c r="AE3" s="269" t="s">
        <v>228</v>
      </c>
      <c r="AF3" s="269" t="s">
        <v>229</v>
      </c>
      <c r="AG3" s="273" t="s">
        <v>230</v>
      </c>
      <c r="AH3" s="273" t="s">
        <v>233</v>
      </c>
      <c r="AI3" s="273" t="s">
        <v>234</v>
      </c>
      <c r="AJ3" s="272" t="s">
        <v>235</v>
      </c>
      <c r="AK3" s="272" t="s">
        <v>236</v>
      </c>
      <c r="AL3" s="269" t="s">
        <v>237</v>
      </c>
      <c r="AM3" s="269" t="s">
        <v>238</v>
      </c>
      <c r="AN3" s="269" t="s">
        <v>239</v>
      </c>
      <c r="AO3" s="272"/>
      <c r="AP3" s="273" t="s">
        <v>219</v>
      </c>
      <c r="AQ3" s="274" t="s">
        <v>225</v>
      </c>
      <c r="AR3" s="269" t="s">
        <v>226</v>
      </c>
      <c r="AS3" s="269" t="s">
        <v>227</v>
      </c>
      <c r="AT3" s="269" t="s">
        <v>228</v>
      </c>
      <c r="AU3" s="269" t="s">
        <v>229</v>
      </c>
      <c r="AV3" s="273" t="s">
        <v>230</v>
      </c>
      <c r="AW3" s="273" t="s">
        <v>233</v>
      </c>
      <c r="AX3" s="273" t="s">
        <v>234</v>
      </c>
      <c r="AY3" s="272" t="s">
        <v>235</v>
      </c>
      <c r="AZ3" s="272" t="s">
        <v>236</v>
      </c>
      <c r="BA3" s="269" t="s">
        <v>237</v>
      </c>
      <c r="BB3" s="269" t="s">
        <v>238</v>
      </c>
      <c r="BC3" s="269" t="s">
        <v>239</v>
      </c>
      <c r="BE3" s="275"/>
      <c r="BF3" s="275"/>
      <c r="BG3" s="275"/>
      <c r="BH3" s="275"/>
      <c r="BI3" s="275"/>
      <c r="BJ3" s="275"/>
      <c r="BK3" s="275"/>
    </row>
    <row r="4" spans="1:63" s="73" customFormat="1" ht="15.75" customHeight="1">
      <c r="A4" s="435" t="s">
        <v>75</v>
      </c>
      <c r="B4" s="435"/>
      <c r="C4" s="435"/>
      <c r="D4" s="291"/>
      <c r="E4" s="283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91"/>
      <c r="R4" s="283"/>
      <c r="S4" s="251"/>
      <c r="T4" s="251"/>
      <c r="U4" s="251"/>
      <c r="V4" s="251"/>
      <c r="W4" s="436" t="s">
        <v>75</v>
      </c>
      <c r="X4" s="436"/>
      <c r="Y4" s="436"/>
      <c r="Z4" s="283"/>
      <c r="AA4" s="283"/>
      <c r="AB4" s="251">
        <v>12</v>
      </c>
      <c r="AC4" s="251">
        <v>13</v>
      </c>
      <c r="AD4" s="251">
        <v>14</v>
      </c>
      <c r="AE4" s="251">
        <v>15</v>
      </c>
      <c r="AF4" s="251">
        <v>16</v>
      </c>
      <c r="AG4" s="251">
        <v>17</v>
      </c>
      <c r="AH4" s="251">
        <v>18</v>
      </c>
      <c r="AI4" s="251">
        <v>19</v>
      </c>
      <c r="AJ4" s="251">
        <v>20</v>
      </c>
      <c r="AK4" s="251">
        <v>21</v>
      </c>
      <c r="AL4" s="251">
        <v>22</v>
      </c>
      <c r="AM4" s="251">
        <v>23</v>
      </c>
      <c r="AN4" s="251">
        <v>24</v>
      </c>
      <c r="AO4" s="283"/>
      <c r="AP4" s="283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5"/>
      <c r="BE4" s="251"/>
      <c r="BF4" s="251"/>
      <c r="BG4" s="251"/>
      <c r="BH4" s="251"/>
      <c r="BI4" s="251"/>
      <c r="BJ4" s="251"/>
      <c r="BK4" s="251"/>
    </row>
    <row r="5" spans="1:63" ht="18.75" customHeight="1">
      <c r="A5" s="437" t="s">
        <v>13</v>
      </c>
      <c r="B5" s="437"/>
      <c r="C5" s="437"/>
      <c r="D5" s="283"/>
      <c r="E5" s="283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83"/>
      <c r="R5" s="283"/>
      <c r="S5" s="284"/>
      <c r="T5" s="284"/>
      <c r="U5" s="284"/>
      <c r="V5" s="251"/>
      <c r="W5" s="438" t="s">
        <v>13</v>
      </c>
      <c r="X5" s="438"/>
      <c r="Y5" s="438"/>
      <c r="Z5" s="283"/>
      <c r="AA5" s="283"/>
      <c r="AB5" s="284"/>
      <c r="AC5" s="284"/>
      <c r="AD5" s="251"/>
      <c r="AE5" s="284"/>
      <c r="AF5" s="284"/>
      <c r="AG5" s="284"/>
      <c r="AH5" s="251"/>
      <c r="AI5" s="284"/>
      <c r="AJ5" s="284"/>
      <c r="AK5" s="284"/>
      <c r="AL5" s="251"/>
      <c r="AM5" s="251"/>
      <c r="AN5" s="251"/>
      <c r="AO5" s="283"/>
      <c r="AP5" s="283"/>
      <c r="AQ5" s="284"/>
      <c r="AR5" s="284"/>
      <c r="AS5" s="251"/>
      <c r="AT5" s="284"/>
      <c r="AU5" s="284"/>
      <c r="AV5" s="284"/>
      <c r="AW5" s="251"/>
      <c r="AX5" s="284"/>
      <c r="AY5" s="284"/>
      <c r="AZ5" s="284"/>
      <c r="BA5" s="251"/>
      <c r="BB5" s="251"/>
      <c r="BC5" s="251"/>
      <c r="BD5" s="285"/>
      <c r="BE5" s="251"/>
      <c r="BF5" s="251"/>
      <c r="BG5" s="251"/>
      <c r="BH5" s="251"/>
      <c r="BI5" s="251"/>
      <c r="BJ5" s="251"/>
      <c r="BK5" s="251"/>
    </row>
    <row r="6" spans="1:63" ht="15.75" customHeight="1">
      <c r="A6" s="427" t="s">
        <v>148</v>
      </c>
      <c r="B6" s="427"/>
      <c r="C6" s="427"/>
      <c r="D6" s="252">
        <v>62</v>
      </c>
      <c r="E6" s="252">
        <v>60</v>
      </c>
      <c r="F6" s="252"/>
      <c r="G6" s="252"/>
      <c r="H6" s="252"/>
      <c r="I6" s="252"/>
      <c r="J6" s="16"/>
      <c r="K6" s="252"/>
      <c r="L6" s="252"/>
      <c r="M6" s="252"/>
      <c r="N6" s="252"/>
      <c r="O6" s="252"/>
      <c r="P6" s="252"/>
      <c r="Q6" s="252">
        <v>83</v>
      </c>
      <c r="R6" s="252">
        <v>80</v>
      </c>
      <c r="S6" s="252"/>
      <c r="T6" s="252"/>
      <c r="U6" s="252"/>
      <c r="V6" s="252"/>
      <c r="W6" s="427" t="s">
        <v>148</v>
      </c>
      <c r="X6" s="427"/>
      <c r="Y6" s="427"/>
      <c r="Z6" s="252">
        <v>62</v>
      </c>
      <c r="AA6" s="252">
        <v>65</v>
      </c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>
        <v>83</v>
      </c>
      <c r="AP6" s="252" t="s">
        <v>151</v>
      </c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85"/>
      <c r="BE6" s="252"/>
      <c r="BF6" s="252"/>
      <c r="BG6" s="252"/>
      <c r="BH6" s="252"/>
      <c r="BI6" s="252"/>
      <c r="BJ6" s="252"/>
      <c r="BK6" s="252"/>
    </row>
    <row r="7" spans="1:63" ht="15.75" customHeight="1">
      <c r="A7" s="434" t="s">
        <v>34</v>
      </c>
      <c r="B7" s="434"/>
      <c r="C7" s="434"/>
      <c r="D7" s="251" t="s">
        <v>149</v>
      </c>
      <c r="E7" s="251">
        <v>46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 t="s">
        <v>150</v>
      </c>
      <c r="R7" s="251">
        <v>60</v>
      </c>
      <c r="S7" s="251"/>
      <c r="T7" s="251"/>
      <c r="U7" s="251"/>
      <c r="V7" s="251"/>
      <c r="W7" s="434" t="s">
        <v>34</v>
      </c>
      <c r="X7" s="434"/>
      <c r="Y7" s="434"/>
      <c r="Z7" s="251" t="s">
        <v>149</v>
      </c>
      <c r="AA7" s="251">
        <v>46</v>
      </c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 t="s">
        <v>150</v>
      </c>
      <c r="AP7" s="251">
        <v>60</v>
      </c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85"/>
      <c r="BE7" s="251"/>
      <c r="BF7" s="251"/>
      <c r="BG7" s="251"/>
      <c r="BH7" s="251"/>
      <c r="BI7" s="251"/>
      <c r="BJ7" s="251"/>
      <c r="BK7" s="251"/>
    </row>
    <row r="8" spans="1:63" ht="15.75" customHeight="1">
      <c r="A8" s="434" t="s">
        <v>25</v>
      </c>
      <c r="B8" s="434"/>
      <c r="C8" s="434"/>
      <c r="D8" s="251">
        <v>16</v>
      </c>
      <c r="E8" s="251">
        <v>16</v>
      </c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>
        <v>23</v>
      </c>
      <c r="R8" s="251">
        <v>23</v>
      </c>
      <c r="S8" s="251"/>
      <c r="T8" s="251"/>
      <c r="U8" s="251"/>
      <c r="V8" s="251"/>
      <c r="W8" s="434" t="s">
        <v>25</v>
      </c>
      <c r="X8" s="434"/>
      <c r="Y8" s="434"/>
      <c r="Z8" s="251">
        <v>16</v>
      </c>
      <c r="AA8" s="251">
        <v>16</v>
      </c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>
        <v>23</v>
      </c>
      <c r="AP8" s="251">
        <v>23</v>
      </c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85"/>
      <c r="BE8" s="251"/>
      <c r="BF8" s="251"/>
      <c r="BG8" s="251"/>
      <c r="BH8" s="251"/>
      <c r="BI8" s="251"/>
      <c r="BJ8" s="251"/>
      <c r="BK8" s="251"/>
    </row>
    <row r="9" spans="1:63" ht="15.75" customHeight="1">
      <c r="A9" s="434" t="s">
        <v>276</v>
      </c>
      <c r="B9" s="434"/>
      <c r="C9" s="434"/>
      <c r="D9" s="251">
        <v>3</v>
      </c>
      <c r="E9" s="251">
        <v>3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1">
        <v>4</v>
      </c>
      <c r="R9" s="251">
        <v>4</v>
      </c>
      <c r="S9" s="252"/>
      <c r="T9" s="252"/>
      <c r="U9" s="252"/>
      <c r="V9" s="252"/>
      <c r="W9" s="434" t="s">
        <v>28</v>
      </c>
      <c r="X9" s="434"/>
      <c r="Y9" s="434"/>
      <c r="Z9" s="251">
        <v>3</v>
      </c>
      <c r="AA9" s="251">
        <v>3</v>
      </c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>
        <v>4</v>
      </c>
      <c r="AP9" s="251">
        <v>4</v>
      </c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85"/>
      <c r="BE9" s="252"/>
      <c r="BF9" s="252"/>
      <c r="BG9" s="252"/>
      <c r="BH9" s="252"/>
      <c r="BI9" s="252"/>
      <c r="BJ9" s="252"/>
      <c r="BK9" s="252"/>
    </row>
    <row r="10" spans="1:63" ht="12.75" customHeight="1" hidden="1">
      <c r="A10" s="434"/>
      <c r="B10" s="434"/>
      <c r="C10" s="434"/>
      <c r="D10" s="251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1"/>
      <c r="R10" s="252"/>
      <c r="S10" s="252"/>
      <c r="T10" s="252"/>
      <c r="U10" s="252"/>
      <c r="V10" s="252"/>
      <c r="W10" s="434"/>
      <c r="X10" s="434"/>
      <c r="Y10" s="434"/>
      <c r="Z10" s="251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1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85"/>
      <c r="BE10" s="252"/>
      <c r="BF10" s="252"/>
      <c r="BG10" s="252"/>
      <c r="BH10" s="252"/>
      <c r="BI10" s="252"/>
      <c r="BJ10" s="252"/>
      <c r="BK10" s="252"/>
    </row>
    <row r="11" spans="1:63" ht="12.75" customHeight="1" hidden="1">
      <c r="A11" s="427"/>
      <c r="B11" s="427"/>
      <c r="C11" s="427"/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1"/>
      <c r="R11" s="252"/>
      <c r="S11" s="252"/>
      <c r="T11" s="252"/>
      <c r="U11" s="252"/>
      <c r="V11" s="252"/>
      <c r="W11" s="427" t="s">
        <v>152</v>
      </c>
      <c r="X11" s="427"/>
      <c r="Y11" s="427"/>
      <c r="Z11" s="251"/>
      <c r="AA11" s="252">
        <v>45</v>
      </c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1"/>
      <c r="AP11" s="252">
        <v>45</v>
      </c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85"/>
      <c r="BE11" s="252"/>
      <c r="BF11" s="252"/>
      <c r="BG11" s="252"/>
      <c r="BH11" s="252"/>
      <c r="BI11" s="252"/>
      <c r="BJ11" s="252"/>
      <c r="BK11" s="252"/>
    </row>
    <row r="12" spans="1:63" ht="12.75" customHeight="1" hidden="1">
      <c r="A12" s="427"/>
      <c r="B12" s="427"/>
      <c r="C12" s="427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1"/>
      <c r="R12" s="252"/>
      <c r="S12" s="252"/>
      <c r="T12" s="252"/>
      <c r="U12" s="252"/>
      <c r="V12" s="252"/>
      <c r="W12" s="434" t="s">
        <v>28</v>
      </c>
      <c r="X12" s="434"/>
      <c r="Y12" s="434"/>
      <c r="Z12" s="251">
        <v>5</v>
      </c>
      <c r="AA12" s="252">
        <v>5</v>
      </c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1">
        <v>5</v>
      </c>
      <c r="AP12" s="252">
        <v>5</v>
      </c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85"/>
      <c r="BE12" s="252"/>
      <c r="BF12" s="252"/>
      <c r="BG12" s="252"/>
      <c r="BH12" s="252"/>
      <c r="BI12" s="252"/>
      <c r="BJ12" s="252"/>
      <c r="BK12" s="252"/>
    </row>
    <row r="13" spans="1:63" ht="15.75" customHeight="1">
      <c r="A13" s="427"/>
      <c r="B13" s="427"/>
      <c r="C13" s="427"/>
      <c r="D13" s="251"/>
      <c r="E13" s="252"/>
      <c r="F13" s="252">
        <v>5.73</v>
      </c>
      <c r="G13" s="252">
        <v>11.04</v>
      </c>
      <c r="H13" s="252">
        <v>1.1</v>
      </c>
      <c r="I13" s="252">
        <v>127</v>
      </c>
      <c r="J13" s="16">
        <v>0.035</v>
      </c>
      <c r="K13" s="16">
        <v>0.1</v>
      </c>
      <c r="L13" s="16">
        <v>150</v>
      </c>
      <c r="M13" s="16">
        <v>46.4</v>
      </c>
      <c r="N13" s="16">
        <v>105.1</v>
      </c>
      <c r="O13" s="16">
        <v>7.8</v>
      </c>
      <c r="P13" s="16">
        <v>1.18</v>
      </c>
      <c r="Q13" s="251"/>
      <c r="R13" s="252"/>
      <c r="S13" s="252">
        <v>7.52</v>
      </c>
      <c r="T13" s="252">
        <v>13.46</v>
      </c>
      <c r="U13" s="252">
        <v>1.51</v>
      </c>
      <c r="V13" s="252">
        <v>157</v>
      </c>
      <c r="W13" s="434" t="s">
        <v>10</v>
      </c>
      <c r="X13" s="434"/>
      <c r="Y13" s="434"/>
      <c r="Z13" s="251">
        <v>30</v>
      </c>
      <c r="AA13" s="252">
        <v>30</v>
      </c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1">
        <v>30</v>
      </c>
      <c r="AP13" s="252">
        <v>30</v>
      </c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85"/>
      <c r="BE13" s="16">
        <v>0.05</v>
      </c>
      <c r="BF13" s="16">
        <v>0.15</v>
      </c>
      <c r="BG13" s="16">
        <v>191</v>
      </c>
      <c r="BH13" s="16">
        <v>62.8</v>
      </c>
      <c r="BI13" s="16">
        <v>138.6</v>
      </c>
      <c r="BJ13" s="16">
        <v>10.4</v>
      </c>
      <c r="BK13" s="16">
        <v>1.54</v>
      </c>
    </row>
    <row r="14" spans="1:63" ht="20.25" customHeight="1">
      <c r="A14" s="427" t="s">
        <v>10</v>
      </c>
      <c r="B14" s="427"/>
      <c r="C14" s="427"/>
      <c r="D14" s="251">
        <v>20</v>
      </c>
      <c r="E14" s="252">
        <v>20</v>
      </c>
      <c r="F14" s="252">
        <v>1.58</v>
      </c>
      <c r="G14" s="252">
        <v>0.2</v>
      </c>
      <c r="H14" s="252">
        <v>9.66</v>
      </c>
      <c r="I14" s="252">
        <v>47</v>
      </c>
      <c r="J14" s="252">
        <v>0.045</v>
      </c>
      <c r="K14" s="252"/>
      <c r="L14" s="252"/>
      <c r="M14" s="252">
        <v>10</v>
      </c>
      <c r="N14" s="252">
        <v>46.8</v>
      </c>
      <c r="O14" s="252">
        <v>13.2</v>
      </c>
      <c r="P14" s="252">
        <v>1.07</v>
      </c>
      <c r="Q14" s="251">
        <v>30</v>
      </c>
      <c r="R14" s="252">
        <v>30</v>
      </c>
      <c r="S14" s="252">
        <v>2.37</v>
      </c>
      <c r="T14" s="252">
        <v>0.3</v>
      </c>
      <c r="U14" s="252">
        <v>14.49</v>
      </c>
      <c r="V14" s="252">
        <v>70</v>
      </c>
      <c r="W14" s="427" t="s">
        <v>10</v>
      </c>
      <c r="X14" s="427"/>
      <c r="Y14" s="427"/>
      <c r="Z14" s="251">
        <v>15</v>
      </c>
      <c r="AA14" s="252">
        <v>15</v>
      </c>
      <c r="AB14" s="252"/>
      <c r="AC14" s="251"/>
      <c r="AD14" s="251"/>
      <c r="AE14" s="252"/>
      <c r="AF14" s="252"/>
      <c r="AG14" s="251"/>
      <c r="AH14" s="251"/>
      <c r="AI14" s="252"/>
      <c r="AJ14" s="252"/>
      <c r="AK14" s="251"/>
      <c r="AL14" s="251"/>
      <c r="AM14" s="251"/>
      <c r="AN14" s="251"/>
      <c r="AO14" s="251">
        <v>20</v>
      </c>
      <c r="AP14" s="252">
        <v>20</v>
      </c>
      <c r="AQ14" s="252"/>
      <c r="AR14" s="251"/>
      <c r="AS14" s="251"/>
      <c r="AT14" s="252"/>
      <c r="AU14" s="252"/>
      <c r="AV14" s="251"/>
      <c r="AW14" s="251"/>
      <c r="AX14" s="252"/>
      <c r="AY14" s="252"/>
      <c r="AZ14" s="251"/>
      <c r="BA14" s="251"/>
      <c r="BB14" s="251"/>
      <c r="BC14" s="251"/>
      <c r="BD14" s="285"/>
      <c r="BE14" s="252">
        <v>0.054</v>
      </c>
      <c r="BF14" s="252"/>
      <c r="BG14" s="252"/>
      <c r="BH14" s="252">
        <v>10.5</v>
      </c>
      <c r="BI14" s="252">
        <v>47.4</v>
      </c>
      <c r="BJ14" s="252">
        <v>14.1</v>
      </c>
      <c r="BK14" s="252">
        <v>1.17</v>
      </c>
    </row>
    <row r="15" spans="1:63" ht="15.75" customHeight="1">
      <c r="A15" s="427" t="s">
        <v>277</v>
      </c>
      <c r="B15" s="427"/>
      <c r="C15" s="427"/>
      <c r="D15" s="251"/>
      <c r="E15" s="252">
        <v>150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>
        <v>180</v>
      </c>
      <c r="S15" s="251"/>
      <c r="T15" s="251"/>
      <c r="U15" s="251"/>
      <c r="V15" s="251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51"/>
      <c r="BF15" s="251"/>
      <c r="BG15" s="251"/>
      <c r="BH15" s="252"/>
      <c r="BI15" s="252"/>
      <c r="BJ15" s="252"/>
      <c r="BK15" s="252"/>
    </row>
    <row r="16" spans="1:63" ht="15.75" customHeight="1">
      <c r="A16" s="434" t="s">
        <v>82</v>
      </c>
      <c r="B16" s="434"/>
      <c r="C16" s="434"/>
      <c r="D16" s="251">
        <v>0.2</v>
      </c>
      <c r="E16" s="251">
        <v>0.2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>
        <v>0.3</v>
      </c>
      <c r="R16" s="251">
        <v>0.3</v>
      </c>
      <c r="S16" s="251"/>
      <c r="T16" s="251"/>
      <c r="U16" s="251"/>
      <c r="V16" s="251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51"/>
      <c r="BF16" s="251"/>
      <c r="BG16" s="251"/>
      <c r="BH16" s="251"/>
      <c r="BI16" s="251"/>
      <c r="BJ16" s="251"/>
      <c r="BK16" s="251"/>
    </row>
    <row r="17" spans="1:63" ht="15.75" customHeight="1">
      <c r="A17" s="434" t="s">
        <v>6</v>
      </c>
      <c r="B17" s="434"/>
      <c r="C17" s="434"/>
      <c r="D17" s="251">
        <v>7</v>
      </c>
      <c r="E17" s="251">
        <v>7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1">
        <v>10</v>
      </c>
      <c r="R17" s="251">
        <v>10</v>
      </c>
      <c r="S17" s="252"/>
      <c r="T17" s="252"/>
      <c r="U17" s="252"/>
      <c r="V17" s="252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52"/>
      <c r="BF17" s="252"/>
      <c r="BG17" s="252"/>
      <c r="BH17" s="252"/>
      <c r="BI17" s="252"/>
      <c r="BJ17" s="252"/>
      <c r="BK17" s="252"/>
    </row>
    <row r="18" spans="1:63" ht="15.75" customHeight="1">
      <c r="A18" s="434" t="s">
        <v>66</v>
      </c>
      <c r="B18" s="434"/>
      <c r="C18" s="434"/>
      <c r="D18" s="251">
        <v>75</v>
      </c>
      <c r="E18" s="251">
        <v>75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1">
        <v>100</v>
      </c>
      <c r="R18" s="251">
        <v>100</v>
      </c>
      <c r="S18" s="252"/>
      <c r="T18" s="252"/>
      <c r="U18" s="252"/>
      <c r="V18" s="252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52"/>
      <c r="BF18" s="252"/>
      <c r="BG18" s="252"/>
      <c r="BH18" s="252"/>
      <c r="BI18" s="252"/>
      <c r="BJ18" s="252"/>
      <c r="BK18" s="252"/>
    </row>
    <row r="19" spans="1:63" ht="15.75" customHeight="1">
      <c r="A19" s="434"/>
      <c r="B19" s="434"/>
      <c r="C19" s="434"/>
      <c r="D19" s="251"/>
      <c r="E19" s="251"/>
      <c r="F19" s="252">
        <v>0.04</v>
      </c>
      <c r="G19" s="252">
        <v>0.01</v>
      </c>
      <c r="H19" s="252">
        <v>6.99</v>
      </c>
      <c r="I19" s="252">
        <v>28</v>
      </c>
      <c r="J19" s="252"/>
      <c r="K19" s="252"/>
      <c r="L19" s="252"/>
      <c r="M19" s="252">
        <v>8</v>
      </c>
      <c r="N19" s="252">
        <v>1.6</v>
      </c>
      <c r="O19" s="252">
        <v>0.9</v>
      </c>
      <c r="P19" s="252">
        <v>0.19</v>
      </c>
      <c r="Q19" s="251"/>
      <c r="R19" s="251"/>
      <c r="S19" s="252">
        <v>0.06</v>
      </c>
      <c r="T19" s="252">
        <v>0.02</v>
      </c>
      <c r="U19" s="252">
        <v>9.99</v>
      </c>
      <c r="V19" s="252">
        <v>40</v>
      </c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52"/>
      <c r="BF19" s="252"/>
      <c r="BG19" s="252"/>
      <c r="BH19" s="252">
        <v>10</v>
      </c>
      <c r="BI19" s="252">
        <v>2.5</v>
      </c>
      <c r="BJ19" s="252">
        <v>1.3</v>
      </c>
      <c r="BK19" s="252">
        <v>0.28</v>
      </c>
    </row>
    <row r="20" spans="1:63" ht="15.75" customHeight="1">
      <c r="A20" s="427" t="s">
        <v>14</v>
      </c>
      <c r="B20" s="427"/>
      <c r="C20" s="427"/>
      <c r="D20" s="251"/>
      <c r="E20" s="252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51"/>
      <c r="T20" s="251"/>
      <c r="U20" s="251"/>
      <c r="V20" s="252"/>
      <c r="W20" s="427" t="s">
        <v>14</v>
      </c>
      <c r="X20" s="427"/>
      <c r="Y20" s="427"/>
      <c r="Z20" s="251"/>
      <c r="AA20" s="252"/>
      <c r="AB20" s="251"/>
      <c r="AC20" s="251"/>
      <c r="AD20" s="252"/>
      <c r="AE20" s="251"/>
      <c r="AF20" s="251"/>
      <c r="AG20" s="251"/>
      <c r="AH20" s="252"/>
      <c r="AI20" s="251"/>
      <c r="AJ20" s="251"/>
      <c r="AK20" s="251"/>
      <c r="AL20" s="252"/>
      <c r="AM20" s="252"/>
      <c r="AN20" s="252"/>
      <c r="AO20" s="251"/>
      <c r="AP20" s="252"/>
      <c r="AQ20" s="251"/>
      <c r="AR20" s="251"/>
      <c r="AS20" s="252"/>
      <c r="AT20" s="251"/>
      <c r="AU20" s="251"/>
      <c r="AV20" s="251"/>
      <c r="AW20" s="252"/>
      <c r="AX20" s="251"/>
      <c r="AY20" s="251"/>
      <c r="AZ20" s="251"/>
      <c r="BA20" s="252"/>
      <c r="BB20" s="252"/>
      <c r="BC20" s="252"/>
      <c r="BD20" s="285"/>
      <c r="BE20" s="251"/>
      <c r="BF20" s="251"/>
      <c r="BG20" s="251"/>
      <c r="BH20" s="251"/>
      <c r="BI20" s="251"/>
      <c r="BJ20" s="251"/>
      <c r="BK20" s="251"/>
    </row>
    <row r="21" spans="1:63" ht="12.75" customHeight="1" hidden="1">
      <c r="A21" s="427"/>
      <c r="B21" s="427"/>
      <c r="C21" s="427"/>
      <c r="D21" s="251"/>
      <c r="E21" s="251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1"/>
      <c r="R21" s="251"/>
      <c r="S21" s="253"/>
      <c r="T21" s="253"/>
      <c r="U21" s="253"/>
      <c r="V21" s="253"/>
      <c r="W21" s="427"/>
      <c r="X21" s="427"/>
      <c r="Y21" s="427"/>
      <c r="Z21" s="251"/>
      <c r="AA21" s="251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1"/>
      <c r="AP21" s="251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85"/>
      <c r="BE21" s="253"/>
      <c r="BF21" s="253"/>
      <c r="BG21" s="253"/>
      <c r="BH21" s="253"/>
      <c r="BI21" s="253"/>
      <c r="BJ21" s="253"/>
      <c r="BK21" s="253"/>
    </row>
    <row r="22" spans="1:63" ht="15.75" customHeight="1">
      <c r="A22" s="427" t="s">
        <v>189</v>
      </c>
      <c r="B22" s="427"/>
      <c r="C22" s="427"/>
      <c r="D22" s="252">
        <v>100</v>
      </c>
      <c r="E22" s="252">
        <v>100</v>
      </c>
      <c r="F22" s="252">
        <v>1.12</v>
      </c>
      <c r="G22" s="252"/>
      <c r="H22" s="252">
        <v>22.72</v>
      </c>
      <c r="I22" s="252">
        <v>96</v>
      </c>
      <c r="J22" s="252">
        <v>0.03</v>
      </c>
      <c r="K22" s="252">
        <v>6</v>
      </c>
      <c r="L22" s="252"/>
      <c r="M22" s="252">
        <v>16</v>
      </c>
      <c r="N22" s="252">
        <v>22</v>
      </c>
      <c r="O22" s="252">
        <v>9</v>
      </c>
      <c r="P22" s="252">
        <v>2.2</v>
      </c>
      <c r="Q22" s="252">
        <v>135</v>
      </c>
      <c r="R22" s="252">
        <v>135</v>
      </c>
      <c r="S22" s="252">
        <v>1.8</v>
      </c>
      <c r="T22" s="252"/>
      <c r="U22" s="252">
        <v>27.27</v>
      </c>
      <c r="V22" s="252">
        <v>115</v>
      </c>
      <c r="W22" s="427" t="s">
        <v>110</v>
      </c>
      <c r="X22" s="427"/>
      <c r="Y22" s="427"/>
      <c r="Z22" s="251">
        <v>100</v>
      </c>
      <c r="AA22" s="252">
        <v>100</v>
      </c>
      <c r="AB22" s="252">
        <v>26</v>
      </c>
      <c r="AC22" s="252">
        <v>278</v>
      </c>
      <c r="AD22" s="252">
        <v>16</v>
      </c>
      <c r="AE22" s="252">
        <v>9</v>
      </c>
      <c r="AF22" s="252">
        <v>11</v>
      </c>
      <c r="AG22" s="252">
        <v>2.2</v>
      </c>
      <c r="AH22" s="252"/>
      <c r="AI22" s="252">
        <v>30</v>
      </c>
      <c r="AJ22" s="252">
        <v>0.2</v>
      </c>
      <c r="AK22" s="252">
        <v>0.03</v>
      </c>
      <c r="AL22" s="252">
        <v>0.02</v>
      </c>
      <c r="AM22" s="252">
        <v>0.3</v>
      </c>
      <c r="AN22" s="252">
        <v>10</v>
      </c>
      <c r="AO22" s="251">
        <v>100</v>
      </c>
      <c r="AP22" s="252">
        <v>100</v>
      </c>
      <c r="AQ22" s="252">
        <v>26</v>
      </c>
      <c r="AR22" s="252">
        <v>278</v>
      </c>
      <c r="AS22" s="252">
        <v>16</v>
      </c>
      <c r="AT22" s="252">
        <v>9</v>
      </c>
      <c r="AU22" s="252">
        <v>11</v>
      </c>
      <c r="AV22" s="252">
        <v>2.2</v>
      </c>
      <c r="AW22" s="252"/>
      <c r="AX22" s="252">
        <v>30</v>
      </c>
      <c r="AY22" s="252">
        <v>0.2</v>
      </c>
      <c r="AZ22" s="252">
        <v>0.03</v>
      </c>
      <c r="BA22" s="252">
        <v>0.02</v>
      </c>
      <c r="BB22" s="252">
        <v>0.3</v>
      </c>
      <c r="BC22" s="252">
        <v>10</v>
      </c>
      <c r="BD22" s="285"/>
      <c r="BE22" s="252">
        <v>0.05</v>
      </c>
      <c r="BF22" s="252">
        <v>10</v>
      </c>
      <c r="BG22" s="252"/>
      <c r="BH22" s="252">
        <v>19</v>
      </c>
      <c r="BI22" s="252">
        <v>27</v>
      </c>
      <c r="BJ22" s="252">
        <v>15</v>
      </c>
      <c r="BK22" s="252">
        <v>2.52</v>
      </c>
    </row>
    <row r="23" spans="1:63" ht="15.75" customHeight="1">
      <c r="A23" s="442" t="s">
        <v>166</v>
      </c>
      <c r="B23" s="442"/>
      <c r="C23" s="442"/>
      <c r="D23" s="286"/>
      <c r="E23" s="254">
        <f>SUM(E6+E14+E15+E22)</f>
        <v>330</v>
      </c>
      <c r="F23" s="254">
        <f aca="true" t="shared" si="0" ref="F23:P23">SUM(F6:F22)</f>
        <v>8.47</v>
      </c>
      <c r="G23" s="254">
        <f t="shared" si="0"/>
        <v>11.249999999999998</v>
      </c>
      <c r="H23" s="254">
        <f t="shared" si="0"/>
        <v>40.47</v>
      </c>
      <c r="I23" s="254">
        <f t="shared" si="0"/>
        <v>298</v>
      </c>
      <c r="J23" s="254">
        <f t="shared" si="0"/>
        <v>0.11</v>
      </c>
      <c r="K23" s="254">
        <f t="shared" si="0"/>
        <v>6.1</v>
      </c>
      <c r="L23" s="254">
        <f t="shared" si="0"/>
        <v>150</v>
      </c>
      <c r="M23" s="254">
        <f t="shared" si="0"/>
        <v>80.4</v>
      </c>
      <c r="N23" s="254">
        <f t="shared" si="0"/>
        <v>175.49999999999997</v>
      </c>
      <c r="O23" s="254">
        <f t="shared" si="0"/>
        <v>30.9</v>
      </c>
      <c r="P23" s="254">
        <f t="shared" si="0"/>
        <v>4.640000000000001</v>
      </c>
      <c r="Q23" s="254"/>
      <c r="R23" s="254">
        <f>SUM(R6+R14+R15+R22)</f>
        <v>425</v>
      </c>
      <c r="S23" s="254">
        <f>SUM(S6:S22)</f>
        <v>11.750000000000002</v>
      </c>
      <c r="T23" s="254">
        <f>SUM(T6:T22)</f>
        <v>13.780000000000001</v>
      </c>
      <c r="U23" s="254">
        <f>SUM(U6:U22)</f>
        <v>53.260000000000005</v>
      </c>
      <c r="V23" s="254">
        <f>SUM(V6:V22)</f>
        <v>382</v>
      </c>
      <c r="W23" s="427" t="s">
        <v>166</v>
      </c>
      <c r="X23" s="427"/>
      <c r="Y23" s="427"/>
      <c r="Z23" s="286"/>
      <c r="AA23" s="254" t="e">
        <f>SUM(AA6+AA8+"#REF!+T20))))")</f>
        <v>#VALUE!</v>
      </c>
      <c r="AB23" s="286" t="e">
        <f>SUM("#REF!+U11+#REF!))))")</f>
        <v>#VALUE!</v>
      </c>
      <c r="AC23" s="286" t="e">
        <f>SUM("#REF!+V11+#REF!))))")</f>
        <v>#VALUE!</v>
      </c>
      <c r="AD23" s="286" t="e">
        <f>SUM("#REF!+W11+#REF!))))")</f>
        <v>#VALUE!</v>
      </c>
      <c r="AE23" s="286" t="e">
        <f>SUM("#REF!+X11+#REF!))))")</f>
        <v>#VALUE!</v>
      </c>
      <c r="AF23" s="286" t="e">
        <f>SUM("#REF!+Y11+#REF!))))")</f>
        <v>#VALUE!</v>
      </c>
      <c r="AG23" s="286" t="e">
        <f>SUM("#REF!+Z11+#REF!))))")</f>
        <v>#VALUE!</v>
      </c>
      <c r="AH23" s="286" t="e">
        <f>SUM("#REF!+AA11+#REF!))))")</f>
        <v>#VALUE!</v>
      </c>
      <c r="AI23" s="286" t="e">
        <f>SUM("#REF!+AB11+#REF!))))")</f>
        <v>#VALUE!</v>
      </c>
      <c r="AJ23" s="286" t="e">
        <f>SUM("#REF!+AC11+#REF!))))")</f>
        <v>#VALUE!</v>
      </c>
      <c r="AK23" s="286" t="e">
        <f>SUM("#REF!+AD11+#REF!))))")</f>
        <v>#VALUE!</v>
      </c>
      <c r="AL23" s="286" t="e">
        <f>SUM("#REF!+AE11+#REF!))))")</f>
        <v>#VALUE!</v>
      </c>
      <c r="AM23" s="286" t="e">
        <f>SUM("#REF!+AF11+#REF!))))")</f>
        <v>#VALUE!</v>
      </c>
      <c r="AN23" s="286" t="e">
        <f>SUM("#REF!+AG11+#REF!))))")</f>
        <v>#VALUE!</v>
      </c>
      <c r="AO23" s="251"/>
      <c r="AP23" s="252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85"/>
      <c r="BE23" s="254">
        <f aca="true" t="shared" si="1" ref="BE23:BK23">SUM(BE6:BE22)</f>
        <v>0.15400000000000003</v>
      </c>
      <c r="BF23" s="254">
        <f t="shared" si="1"/>
        <v>10.15</v>
      </c>
      <c r="BG23" s="254">
        <f t="shared" si="1"/>
        <v>191</v>
      </c>
      <c r="BH23" s="254">
        <f t="shared" si="1"/>
        <v>102.3</v>
      </c>
      <c r="BI23" s="254">
        <f t="shared" si="1"/>
        <v>215.5</v>
      </c>
      <c r="BJ23" s="254">
        <f t="shared" si="1"/>
        <v>40.8</v>
      </c>
      <c r="BK23" s="254">
        <f t="shared" si="1"/>
        <v>5.51</v>
      </c>
    </row>
    <row r="24" spans="1:63" ht="15.75" customHeight="1">
      <c r="A24" s="443" t="s">
        <v>16</v>
      </c>
      <c r="B24" s="443"/>
      <c r="C24" s="443"/>
      <c r="D24" s="251"/>
      <c r="E24" s="252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2"/>
      <c r="S24" s="251"/>
      <c r="T24" s="251"/>
      <c r="U24" s="251"/>
      <c r="V24" s="251"/>
      <c r="W24" s="427" t="s">
        <v>16</v>
      </c>
      <c r="X24" s="427"/>
      <c r="Y24" s="427"/>
      <c r="Z24" s="251"/>
      <c r="AA24" s="252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2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85"/>
      <c r="BE24" s="251"/>
      <c r="BF24" s="251"/>
      <c r="BG24" s="251"/>
      <c r="BH24" s="251"/>
      <c r="BI24" s="251"/>
      <c r="BJ24" s="251"/>
      <c r="BK24" s="251"/>
    </row>
    <row r="25" spans="1:63" ht="15.75" customHeight="1">
      <c r="A25" s="427" t="s">
        <v>64</v>
      </c>
      <c r="B25" s="427"/>
      <c r="C25" s="427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51"/>
      <c r="BF25" s="251"/>
      <c r="BG25" s="251"/>
      <c r="BH25" s="251"/>
      <c r="BI25" s="251"/>
      <c r="BJ25" s="251"/>
      <c r="BK25" s="251"/>
    </row>
    <row r="26" spans="1:63" ht="15.75" customHeight="1">
      <c r="A26" s="427" t="s">
        <v>194</v>
      </c>
      <c r="B26" s="427"/>
      <c r="C26" s="427"/>
      <c r="D26" s="251" t="s">
        <v>90</v>
      </c>
      <c r="E26" s="287">
        <v>150</v>
      </c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 t="s">
        <v>116</v>
      </c>
      <c r="R26" s="287">
        <v>250</v>
      </c>
      <c r="S26" s="251"/>
      <c r="T26" s="251"/>
      <c r="U26" s="251"/>
      <c r="V26" s="251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51"/>
      <c r="BF26" s="251"/>
      <c r="BG26" s="251"/>
      <c r="BH26" s="251"/>
      <c r="BI26" s="251"/>
      <c r="BJ26" s="251"/>
      <c r="BK26" s="251"/>
    </row>
    <row r="27" spans="1:63" ht="15.75" customHeight="1">
      <c r="A27" s="434" t="s">
        <v>71</v>
      </c>
      <c r="B27" s="434"/>
      <c r="C27" s="434"/>
      <c r="D27" s="251">
        <v>30</v>
      </c>
      <c r="E27" s="251">
        <v>24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>
        <v>50</v>
      </c>
      <c r="R27" s="251">
        <v>40</v>
      </c>
      <c r="S27" s="251"/>
      <c r="T27" s="251"/>
      <c r="U27" s="251"/>
      <c r="V27" s="251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51"/>
      <c r="BF27" s="251"/>
      <c r="BG27" s="251"/>
      <c r="BH27" s="251"/>
      <c r="BI27" s="251"/>
      <c r="BJ27" s="251"/>
      <c r="BK27" s="251"/>
    </row>
    <row r="28" spans="1:63" ht="15.75" customHeight="1">
      <c r="A28" s="434" t="s">
        <v>29</v>
      </c>
      <c r="B28" s="434"/>
      <c r="C28" s="434"/>
      <c r="D28" s="251">
        <v>15</v>
      </c>
      <c r="E28" s="251">
        <v>12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>
        <v>25</v>
      </c>
      <c r="R28" s="251">
        <v>20</v>
      </c>
      <c r="S28" s="251"/>
      <c r="T28" s="251"/>
      <c r="U28" s="251"/>
      <c r="V28" s="251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51"/>
      <c r="BF28" s="251"/>
      <c r="BG28" s="251"/>
      <c r="BH28" s="251"/>
      <c r="BI28" s="251"/>
      <c r="BJ28" s="251"/>
      <c r="BK28" s="251"/>
    </row>
    <row r="29" spans="1:63" ht="15.75" customHeight="1">
      <c r="A29" s="434" t="s">
        <v>69</v>
      </c>
      <c r="B29" s="434"/>
      <c r="C29" s="434"/>
      <c r="D29" s="288" t="s">
        <v>100</v>
      </c>
      <c r="E29" s="251">
        <v>12</v>
      </c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88" t="s">
        <v>132</v>
      </c>
      <c r="R29" s="251">
        <v>20</v>
      </c>
      <c r="S29" s="251"/>
      <c r="T29" s="251"/>
      <c r="U29" s="251"/>
      <c r="V29" s="251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51"/>
      <c r="BF29" s="251"/>
      <c r="BG29" s="251"/>
      <c r="BH29" s="251"/>
      <c r="BI29" s="251"/>
      <c r="BJ29" s="251"/>
      <c r="BK29" s="251"/>
    </row>
    <row r="30" spans="1:63" ht="15.75" customHeight="1">
      <c r="A30" s="434" t="s">
        <v>48</v>
      </c>
      <c r="B30" s="434"/>
      <c r="C30" s="434"/>
      <c r="D30" s="251">
        <v>7.5</v>
      </c>
      <c r="E30" s="251">
        <v>6</v>
      </c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>
        <v>13</v>
      </c>
      <c r="R30" s="251">
        <v>10</v>
      </c>
      <c r="S30" s="251"/>
      <c r="T30" s="251"/>
      <c r="U30" s="251"/>
      <c r="V30" s="251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51"/>
      <c r="BF30" s="251"/>
      <c r="BG30" s="251"/>
      <c r="BH30" s="251"/>
      <c r="BI30" s="251"/>
      <c r="BJ30" s="251"/>
      <c r="BK30" s="251"/>
    </row>
    <row r="31" spans="1:63" ht="15.75" customHeight="1">
      <c r="A31" s="434" t="s">
        <v>18</v>
      </c>
      <c r="B31" s="434"/>
      <c r="C31" s="434"/>
      <c r="D31" s="251">
        <v>7.2</v>
      </c>
      <c r="E31" s="251">
        <v>6</v>
      </c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>
        <v>12</v>
      </c>
      <c r="R31" s="251">
        <v>10</v>
      </c>
      <c r="S31" s="251"/>
      <c r="T31" s="251"/>
      <c r="U31" s="251"/>
      <c r="V31" s="251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51"/>
      <c r="BF31" s="251"/>
      <c r="BG31" s="251"/>
      <c r="BH31" s="251"/>
      <c r="BI31" s="251"/>
      <c r="BJ31" s="251"/>
      <c r="BK31" s="251"/>
    </row>
    <row r="32" spans="1:63" ht="15.75" customHeight="1">
      <c r="A32" s="434" t="s">
        <v>20</v>
      </c>
      <c r="B32" s="434"/>
      <c r="C32" s="434"/>
      <c r="D32" s="251">
        <v>4.5</v>
      </c>
      <c r="E32" s="251">
        <v>4.5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>
        <v>7.5</v>
      </c>
      <c r="R32" s="251">
        <v>7.5</v>
      </c>
      <c r="S32" s="251"/>
      <c r="T32" s="251"/>
      <c r="U32" s="251"/>
      <c r="V32" s="251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51"/>
      <c r="BF32" s="251"/>
      <c r="BG32" s="251"/>
      <c r="BH32" s="251"/>
      <c r="BI32" s="251"/>
      <c r="BJ32" s="251"/>
      <c r="BK32" s="251"/>
    </row>
    <row r="33" spans="1:63" ht="15.75" customHeight="1">
      <c r="A33" s="434" t="s">
        <v>19</v>
      </c>
      <c r="B33" s="434"/>
      <c r="C33" s="434"/>
      <c r="D33" s="251">
        <v>3</v>
      </c>
      <c r="E33" s="251">
        <v>3</v>
      </c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>
        <v>5</v>
      </c>
      <c r="R33" s="251">
        <v>5</v>
      </c>
      <c r="S33" s="251"/>
      <c r="T33" s="251"/>
      <c r="U33" s="252"/>
      <c r="V33" s="252"/>
      <c r="W33" s="434" t="s">
        <v>19</v>
      </c>
      <c r="X33" s="434"/>
      <c r="Y33" s="434"/>
      <c r="Z33" s="251">
        <v>3</v>
      </c>
      <c r="AA33" s="251">
        <v>3</v>
      </c>
      <c r="AB33" s="251"/>
      <c r="AC33" s="252"/>
      <c r="AD33" s="252"/>
      <c r="AE33" s="251"/>
      <c r="AF33" s="251"/>
      <c r="AG33" s="252"/>
      <c r="AH33" s="252"/>
      <c r="AI33" s="251"/>
      <c r="AJ33" s="251"/>
      <c r="AK33" s="252"/>
      <c r="AL33" s="252"/>
      <c r="AM33" s="252"/>
      <c r="AN33" s="252"/>
      <c r="AO33" s="251">
        <v>5</v>
      </c>
      <c r="AP33" s="251">
        <v>5</v>
      </c>
      <c r="AQ33" s="251"/>
      <c r="AR33" s="252"/>
      <c r="AS33" s="252"/>
      <c r="AT33" s="251"/>
      <c r="AU33" s="251"/>
      <c r="AV33" s="252"/>
      <c r="AW33" s="252"/>
      <c r="AX33" s="251"/>
      <c r="AY33" s="251"/>
      <c r="AZ33" s="252"/>
      <c r="BA33" s="252"/>
      <c r="BB33" s="252"/>
      <c r="BC33" s="252"/>
      <c r="BD33" s="285"/>
      <c r="BE33" s="251"/>
      <c r="BF33" s="251"/>
      <c r="BG33" s="251"/>
      <c r="BH33" s="251"/>
      <c r="BI33" s="251"/>
      <c r="BJ33" s="251"/>
      <c r="BK33" s="251"/>
    </row>
    <row r="34" spans="1:63" ht="16.5" customHeight="1">
      <c r="A34" s="434" t="s">
        <v>6</v>
      </c>
      <c r="B34" s="434"/>
      <c r="C34" s="434"/>
      <c r="D34" s="251">
        <v>1.5</v>
      </c>
      <c r="E34" s="251">
        <v>1.5</v>
      </c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>
        <v>2.5</v>
      </c>
      <c r="R34" s="251">
        <v>2.5</v>
      </c>
      <c r="S34" s="251"/>
      <c r="T34" s="251"/>
      <c r="U34" s="251"/>
      <c r="V34" s="251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51"/>
      <c r="BF34" s="251"/>
      <c r="BG34" s="251"/>
      <c r="BH34" s="251"/>
      <c r="BI34" s="251"/>
      <c r="BJ34" s="251"/>
      <c r="BK34" s="251"/>
    </row>
    <row r="35" spans="1:63" ht="16.5" customHeight="1">
      <c r="A35" s="434" t="s">
        <v>66</v>
      </c>
      <c r="B35" s="434"/>
      <c r="C35" s="434"/>
      <c r="D35" s="251">
        <v>120</v>
      </c>
      <c r="E35" s="251">
        <v>120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>
        <v>200</v>
      </c>
      <c r="R35" s="251">
        <v>200</v>
      </c>
      <c r="S35" s="251"/>
      <c r="T35" s="251"/>
      <c r="U35" s="251"/>
      <c r="V35" s="251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51"/>
      <c r="BF35" s="251"/>
      <c r="BG35" s="251"/>
      <c r="BH35" s="251"/>
      <c r="BI35" s="251"/>
      <c r="BJ35" s="251"/>
      <c r="BK35" s="251"/>
    </row>
    <row r="36" spans="1:63" ht="16.5" customHeight="1">
      <c r="A36" s="434"/>
      <c r="B36" s="434"/>
      <c r="C36" s="434"/>
      <c r="D36" s="251"/>
      <c r="E36" s="251"/>
      <c r="F36" s="252">
        <v>1.1</v>
      </c>
      <c r="G36" s="252">
        <v>2.94</v>
      </c>
      <c r="H36" s="252">
        <v>9.12</v>
      </c>
      <c r="I36" s="252">
        <v>67.35</v>
      </c>
      <c r="J36" s="252">
        <v>0.055</v>
      </c>
      <c r="K36" s="252">
        <v>3.77</v>
      </c>
      <c r="L36" s="252"/>
      <c r="M36" s="252">
        <v>30.2</v>
      </c>
      <c r="N36" s="252">
        <v>58.75</v>
      </c>
      <c r="O36" s="252">
        <v>20.7</v>
      </c>
      <c r="P36" s="252">
        <v>1.02</v>
      </c>
      <c r="Q36" s="252"/>
      <c r="R36" s="252"/>
      <c r="S36" s="252">
        <v>1.83</v>
      </c>
      <c r="T36" s="252">
        <v>4.9</v>
      </c>
      <c r="U36" s="252">
        <v>15.2</v>
      </c>
      <c r="V36" s="252">
        <v>112.25</v>
      </c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52">
        <v>0.082</v>
      </c>
      <c r="BF36" s="252">
        <v>11.5</v>
      </c>
      <c r="BG36" s="252"/>
      <c r="BH36" s="252">
        <v>42.4</v>
      </c>
      <c r="BI36" s="252">
        <v>68.2</v>
      </c>
      <c r="BJ36" s="252">
        <v>30.95</v>
      </c>
      <c r="BK36" s="252">
        <v>1.48</v>
      </c>
    </row>
    <row r="37" spans="1:63" s="1" customFormat="1" ht="16.5" customHeight="1">
      <c r="A37" s="432" t="s">
        <v>93</v>
      </c>
      <c r="B37" s="432"/>
      <c r="C37" s="432"/>
      <c r="D37" s="16">
        <v>5</v>
      </c>
      <c r="E37" s="16">
        <v>5</v>
      </c>
      <c r="F37" s="16">
        <v>0.14</v>
      </c>
      <c r="G37" s="16">
        <v>0.75</v>
      </c>
      <c r="H37" s="16">
        <v>0.16</v>
      </c>
      <c r="I37" s="16">
        <v>10.3</v>
      </c>
      <c r="J37" s="16"/>
      <c r="K37" s="16"/>
      <c r="L37" s="16"/>
      <c r="M37" s="16"/>
      <c r="N37" s="16"/>
      <c r="O37" s="16"/>
      <c r="P37" s="16"/>
      <c r="Q37" s="289">
        <v>5</v>
      </c>
      <c r="R37" s="16">
        <v>5</v>
      </c>
      <c r="S37" s="16">
        <v>0.14</v>
      </c>
      <c r="T37" s="16">
        <v>0.75</v>
      </c>
      <c r="U37" s="16">
        <v>0.16</v>
      </c>
      <c r="V37" s="16">
        <v>10.3</v>
      </c>
      <c r="W37" s="432" t="s">
        <v>93</v>
      </c>
      <c r="X37" s="432"/>
      <c r="Y37" s="432"/>
      <c r="Z37" s="13">
        <v>5</v>
      </c>
      <c r="AA37" s="16">
        <v>5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41"/>
      <c r="AP37" s="16">
        <v>5</v>
      </c>
      <c r="AQ37" s="16"/>
      <c r="AR37" s="16"/>
      <c r="AS37" s="16"/>
      <c r="AT37" s="13"/>
      <c r="AU37" s="16"/>
      <c r="AV37" s="16"/>
      <c r="AW37" s="13"/>
      <c r="AX37" s="13"/>
      <c r="AY37" s="16"/>
      <c r="AZ37" s="16"/>
      <c r="BA37" s="13"/>
      <c r="BB37" s="13"/>
      <c r="BC37" s="13"/>
      <c r="BD37" s="41"/>
      <c r="BE37" s="16"/>
      <c r="BF37" s="16"/>
      <c r="BG37" s="16"/>
      <c r="BH37" s="16"/>
      <c r="BI37" s="16"/>
      <c r="BJ37" s="16"/>
      <c r="BK37" s="16"/>
    </row>
    <row r="38" spans="1:63" ht="18.75" customHeight="1">
      <c r="A38" s="444" t="s">
        <v>126</v>
      </c>
      <c r="B38" s="444"/>
      <c r="C38" s="444"/>
      <c r="D38" s="255"/>
      <c r="E38" s="26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1"/>
      <c r="R38" s="252"/>
      <c r="S38" s="251"/>
      <c r="T38" s="251"/>
      <c r="U38" s="251"/>
      <c r="V38" s="251"/>
      <c r="W38" s="444" t="s">
        <v>126</v>
      </c>
      <c r="X38" s="444"/>
      <c r="Y38" s="444"/>
      <c r="Z38" s="255"/>
      <c r="AA38" s="264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2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85"/>
      <c r="BE38" s="255"/>
      <c r="BF38" s="255"/>
      <c r="BG38" s="255"/>
      <c r="BH38" s="255"/>
      <c r="BI38" s="255"/>
      <c r="BJ38" s="255"/>
      <c r="BK38" s="255"/>
    </row>
    <row r="39" spans="1:63" ht="18.75" customHeight="1">
      <c r="A39" s="444" t="s">
        <v>154</v>
      </c>
      <c r="B39" s="444"/>
      <c r="C39" s="444"/>
      <c r="D39" s="252">
        <v>75</v>
      </c>
      <c r="E39" s="252">
        <v>60</v>
      </c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>
        <v>100</v>
      </c>
      <c r="R39" s="252">
        <v>80</v>
      </c>
      <c r="S39" s="251"/>
      <c r="T39" s="251"/>
      <c r="U39" s="251"/>
      <c r="V39" s="251"/>
      <c r="W39" s="444" t="s">
        <v>154</v>
      </c>
      <c r="X39" s="444"/>
      <c r="Y39" s="444"/>
      <c r="Z39" s="252">
        <v>75</v>
      </c>
      <c r="AA39" s="252" t="s">
        <v>134</v>
      </c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2">
        <v>100</v>
      </c>
      <c r="AP39" s="252" t="s">
        <v>151</v>
      </c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85"/>
      <c r="BE39" s="251"/>
      <c r="BF39" s="251"/>
      <c r="BG39" s="251"/>
      <c r="BH39" s="251"/>
      <c r="BI39" s="251"/>
      <c r="BJ39" s="251"/>
      <c r="BK39" s="251"/>
    </row>
    <row r="40" spans="1:63" ht="18.75" customHeight="1">
      <c r="A40" s="445" t="s">
        <v>73</v>
      </c>
      <c r="B40" s="445"/>
      <c r="C40" s="445"/>
      <c r="D40" s="251">
        <v>75</v>
      </c>
      <c r="E40" s="251">
        <v>51</v>
      </c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1">
        <v>100</v>
      </c>
      <c r="R40" s="251">
        <v>68</v>
      </c>
      <c r="S40" s="252"/>
      <c r="T40" s="252"/>
      <c r="U40" s="252"/>
      <c r="V40" s="252"/>
      <c r="W40" s="445" t="s">
        <v>73</v>
      </c>
      <c r="X40" s="445"/>
      <c r="Y40" s="445"/>
      <c r="Z40" s="251">
        <v>111</v>
      </c>
      <c r="AA40" s="251">
        <v>51</v>
      </c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1">
        <v>148</v>
      </c>
      <c r="AP40" s="251">
        <v>68</v>
      </c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85"/>
      <c r="BE40" s="252"/>
      <c r="BF40" s="252"/>
      <c r="BG40" s="252"/>
      <c r="BH40" s="252"/>
      <c r="BI40" s="252"/>
      <c r="BJ40" s="252"/>
      <c r="BK40" s="252"/>
    </row>
    <row r="41" spans="1:63" ht="18.75" customHeight="1">
      <c r="A41" s="445" t="s">
        <v>342</v>
      </c>
      <c r="B41" s="445"/>
      <c r="C41" s="445"/>
      <c r="D41" s="251">
        <v>53</v>
      </c>
      <c r="E41" s="251">
        <v>51</v>
      </c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1">
        <v>71</v>
      </c>
      <c r="R41" s="251">
        <v>68</v>
      </c>
      <c r="S41" s="252"/>
      <c r="T41" s="252"/>
      <c r="U41" s="252"/>
      <c r="V41" s="252"/>
      <c r="W41" s="445" t="s">
        <v>73</v>
      </c>
      <c r="X41" s="445"/>
      <c r="Y41" s="445"/>
      <c r="Z41" s="251">
        <v>111</v>
      </c>
      <c r="AA41" s="251">
        <v>51</v>
      </c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1">
        <v>148</v>
      </c>
      <c r="AP41" s="251">
        <v>68</v>
      </c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85"/>
      <c r="BE41" s="252"/>
      <c r="BF41" s="252"/>
      <c r="BG41" s="252"/>
      <c r="BH41" s="252"/>
      <c r="BI41" s="252"/>
      <c r="BJ41" s="252"/>
      <c r="BK41" s="252"/>
    </row>
    <row r="42" spans="1:63" ht="18.75" customHeight="1">
      <c r="A42" s="445" t="s">
        <v>66</v>
      </c>
      <c r="B42" s="445"/>
      <c r="C42" s="445"/>
      <c r="D42" s="251">
        <v>5</v>
      </c>
      <c r="E42" s="251">
        <v>5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1">
        <v>6</v>
      </c>
      <c r="R42" s="251">
        <v>6</v>
      </c>
      <c r="S42" s="252"/>
      <c r="T42" s="252"/>
      <c r="U42" s="252"/>
      <c r="V42" s="252"/>
      <c r="W42" s="445" t="s">
        <v>25</v>
      </c>
      <c r="X42" s="445"/>
      <c r="Y42" s="445"/>
      <c r="Z42" s="251">
        <v>5</v>
      </c>
      <c r="AA42" s="251">
        <v>5</v>
      </c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1">
        <v>6</v>
      </c>
      <c r="AP42" s="251">
        <v>6</v>
      </c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85"/>
      <c r="BE42" s="252"/>
      <c r="BF42" s="252"/>
      <c r="BG42" s="252"/>
      <c r="BH42" s="252"/>
      <c r="BI42" s="252"/>
      <c r="BJ42" s="252"/>
      <c r="BK42" s="252"/>
    </row>
    <row r="43" spans="1:63" ht="18.75" customHeight="1">
      <c r="A43" s="445" t="s">
        <v>34</v>
      </c>
      <c r="B43" s="445"/>
      <c r="C43" s="445"/>
      <c r="D43" s="251" t="s">
        <v>155</v>
      </c>
      <c r="E43" s="251">
        <v>2</v>
      </c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1" t="s">
        <v>156</v>
      </c>
      <c r="R43" s="251">
        <v>3</v>
      </c>
      <c r="S43" s="252"/>
      <c r="T43" s="252"/>
      <c r="U43" s="252"/>
      <c r="V43" s="252"/>
      <c r="W43" s="445" t="s">
        <v>34</v>
      </c>
      <c r="X43" s="445"/>
      <c r="Y43" s="445"/>
      <c r="Z43" s="251" t="s">
        <v>155</v>
      </c>
      <c r="AA43" s="251">
        <v>2</v>
      </c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1" t="s">
        <v>156</v>
      </c>
      <c r="AP43" s="251">
        <v>3</v>
      </c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85"/>
      <c r="BE43" s="252"/>
      <c r="BF43" s="252"/>
      <c r="BG43" s="252"/>
      <c r="BH43" s="252"/>
      <c r="BI43" s="252"/>
      <c r="BJ43" s="252"/>
      <c r="BK43" s="252"/>
    </row>
    <row r="44" spans="1:63" ht="18.75" customHeight="1">
      <c r="A44" s="445" t="s">
        <v>127</v>
      </c>
      <c r="B44" s="445"/>
      <c r="C44" s="445"/>
      <c r="D44" s="251">
        <v>7</v>
      </c>
      <c r="E44" s="251">
        <v>7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1">
        <v>10</v>
      </c>
      <c r="R44" s="251">
        <v>10</v>
      </c>
      <c r="S44" s="252"/>
      <c r="T44" s="252"/>
      <c r="U44" s="252"/>
      <c r="V44" s="252"/>
      <c r="W44" s="445" t="s">
        <v>127</v>
      </c>
      <c r="X44" s="445"/>
      <c r="Y44" s="445"/>
      <c r="Z44" s="251">
        <v>7</v>
      </c>
      <c r="AA44" s="251">
        <v>7</v>
      </c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1">
        <v>10</v>
      </c>
      <c r="AP44" s="251">
        <v>10</v>
      </c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85"/>
      <c r="BE44" s="252"/>
      <c r="BF44" s="252"/>
      <c r="BG44" s="252"/>
      <c r="BH44" s="252"/>
      <c r="BI44" s="252"/>
      <c r="BJ44" s="252"/>
      <c r="BK44" s="252"/>
    </row>
    <row r="45" spans="1:63" ht="18.75" customHeight="1">
      <c r="A45" s="445" t="s">
        <v>19</v>
      </c>
      <c r="B45" s="445"/>
      <c r="C45" s="445"/>
      <c r="D45" s="251">
        <v>2</v>
      </c>
      <c r="E45" s="251">
        <v>2</v>
      </c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1">
        <v>3</v>
      </c>
      <c r="R45" s="251">
        <v>3</v>
      </c>
      <c r="S45" s="252"/>
      <c r="T45" s="252"/>
      <c r="U45" s="252"/>
      <c r="V45" s="252"/>
      <c r="W45" s="445" t="s">
        <v>19</v>
      </c>
      <c r="X45" s="445"/>
      <c r="Y45" s="445"/>
      <c r="Z45" s="251">
        <v>2</v>
      </c>
      <c r="AA45" s="251">
        <v>2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1">
        <v>3</v>
      </c>
      <c r="AP45" s="251">
        <v>3</v>
      </c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85"/>
      <c r="BE45" s="252"/>
      <c r="BF45" s="252"/>
      <c r="BG45" s="252"/>
      <c r="BH45" s="252"/>
      <c r="BI45" s="252"/>
      <c r="BJ45" s="252"/>
      <c r="BK45" s="252"/>
    </row>
    <row r="46" spans="1:63" ht="18.75" customHeight="1">
      <c r="A46" s="445"/>
      <c r="B46" s="445"/>
      <c r="C46" s="445"/>
      <c r="D46" s="251"/>
      <c r="E46" s="251"/>
      <c r="F46" s="252">
        <v>8.98</v>
      </c>
      <c r="G46" s="252">
        <v>2.68</v>
      </c>
      <c r="H46" s="252">
        <v>5.84</v>
      </c>
      <c r="I46" s="252">
        <v>83</v>
      </c>
      <c r="J46" s="252">
        <v>0.04</v>
      </c>
      <c r="K46" s="252">
        <v>0.54</v>
      </c>
      <c r="L46" s="252">
        <v>13</v>
      </c>
      <c r="M46" s="252">
        <v>49.5</v>
      </c>
      <c r="N46" s="252">
        <v>106.2</v>
      </c>
      <c r="O46" s="252">
        <v>14</v>
      </c>
      <c r="P46" s="252">
        <v>0.44</v>
      </c>
      <c r="Q46" s="251"/>
      <c r="R46" s="251"/>
      <c r="S46" s="252">
        <v>12.08</v>
      </c>
      <c r="T46" s="252">
        <v>3.92</v>
      </c>
      <c r="U46" s="252">
        <v>8.21</v>
      </c>
      <c r="V46" s="252">
        <v>116</v>
      </c>
      <c r="W46" s="445"/>
      <c r="X46" s="445"/>
      <c r="Y46" s="445"/>
      <c r="Z46" s="251"/>
      <c r="AA46" s="251"/>
      <c r="AB46" s="252">
        <v>180.2</v>
      </c>
      <c r="AC46" s="252">
        <v>199.4</v>
      </c>
      <c r="AD46" s="252">
        <v>74.8</v>
      </c>
      <c r="AE46" s="252">
        <v>35.7</v>
      </c>
      <c r="AF46" s="252">
        <v>127.6</v>
      </c>
      <c r="AG46" s="252">
        <v>0.83</v>
      </c>
      <c r="AH46" s="252">
        <v>21</v>
      </c>
      <c r="AI46" s="252">
        <v>116</v>
      </c>
      <c r="AJ46" s="252">
        <v>1.49</v>
      </c>
      <c r="AK46" s="252">
        <v>0.07</v>
      </c>
      <c r="AL46" s="252">
        <v>0.08</v>
      </c>
      <c r="AM46" s="252">
        <v>0.92</v>
      </c>
      <c r="AN46" s="252">
        <v>1.91</v>
      </c>
      <c r="AO46" s="251"/>
      <c r="AP46" s="251"/>
      <c r="AQ46" s="252">
        <v>196.1</v>
      </c>
      <c r="AR46" s="252">
        <v>294.4</v>
      </c>
      <c r="AS46" s="252">
        <v>38.9</v>
      </c>
      <c r="AT46" s="252">
        <v>28.9</v>
      </c>
      <c r="AU46" s="252">
        <v>164.6</v>
      </c>
      <c r="AV46" s="252">
        <v>0.87</v>
      </c>
      <c r="AW46" s="252">
        <v>12</v>
      </c>
      <c r="AX46" s="252">
        <v>173</v>
      </c>
      <c r="AY46" s="252">
        <v>2.22</v>
      </c>
      <c r="AZ46" s="252">
        <v>0.08</v>
      </c>
      <c r="BA46" s="252">
        <v>0.07</v>
      </c>
      <c r="BB46" s="252">
        <v>1.67</v>
      </c>
      <c r="BC46" s="252">
        <v>2.62</v>
      </c>
      <c r="BD46" s="285"/>
      <c r="BE46" s="252">
        <v>0.09</v>
      </c>
      <c r="BF46" s="252">
        <v>3.02</v>
      </c>
      <c r="BG46" s="252">
        <v>34</v>
      </c>
      <c r="BH46" s="252">
        <v>56.3</v>
      </c>
      <c r="BI46" s="252">
        <v>172.8</v>
      </c>
      <c r="BJ46" s="252">
        <v>32.4</v>
      </c>
      <c r="BK46" s="252">
        <v>1.2</v>
      </c>
    </row>
    <row r="47" spans="1:63" ht="12.75" customHeight="1" hidden="1">
      <c r="A47" s="434"/>
      <c r="B47" s="434"/>
      <c r="C47" s="434"/>
      <c r="D47" s="25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1"/>
      <c r="R47" s="252"/>
      <c r="S47" s="252"/>
      <c r="T47" s="252"/>
      <c r="U47" s="252"/>
      <c r="V47" s="252"/>
      <c r="W47" s="434" t="s">
        <v>240</v>
      </c>
      <c r="X47" s="434"/>
      <c r="Y47" s="434"/>
      <c r="Z47" s="251">
        <v>5</v>
      </c>
      <c r="AA47" s="252">
        <v>5</v>
      </c>
      <c r="AB47" s="252">
        <v>0.7</v>
      </c>
      <c r="AC47" s="252">
        <v>1.5</v>
      </c>
      <c r="AD47" s="252">
        <v>1.2</v>
      </c>
      <c r="AE47" s="252"/>
      <c r="AF47" s="252">
        <v>1.5</v>
      </c>
      <c r="AG47" s="252">
        <v>0.01</v>
      </c>
      <c r="AH47" s="252">
        <v>20</v>
      </c>
      <c r="AI47" s="252">
        <v>15</v>
      </c>
      <c r="AJ47" s="252">
        <v>22.5</v>
      </c>
      <c r="AK47" s="252">
        <v>0.0005</v>
      </c>
      <c r="AL47" s="252">
        <v>0.006</v>
      </c>
      <c r="AM47" s="252">
        <v>0.005</v>
      </c>
      <c r="AN47" s="252">
        <v>0</v>
      </c>
      <c r="AO47" s="251">
        <v>5</v>
      </c>
      <c r="AP47" s="252">
        <v>5</v>
      </c>
      <c r="AQ47" s="252">
        <v>0.7</v>
      </c>
      <c r="AR47" s="252">
        <v>1.5</v>
      </c>
      <c r="AS47" s="252">
        <v>1.2</v>
      </c>
      <c r="AT47" s="252"/>
      <c r="AU47" s="252">
        <v>1.5</v>
      </c>
      <c r="AV47" s="252">
        <v>0.01</v>
      </c>
      <c r="AW47" s="252">
        <v>20</v>
      </c>
      <c r="AX47" s="252">
        <v>15</v>
      </c>
      <c r="AY47" s="252">
        <v>22.5</v>
      </c>
      <c r="AZ47" s="252">
        <v>0.0005</v>
      </c>
      <c r="BA47" s="252">
        <v>0.006</v>
      </c>
      <c r="BB47" s="252">
        <v>0.005</v>
      </c>
      <c r="BC47" s="252">
        <v>0</v>
      </c>
      <c r="BD47" s="285"/>
      <c r="BE47" s="252"/>
      <c r="BF47" s="252"/>
      <c r="BG47" s="252"/>
      <c r="BH47" s="252"/>
      <c r="BI47" s="252"/>
      <c r="BJ47" s="252"/>
      <c r="BK47" s="252"/>
    </row>
    <row r="48" spans="1:63" ht="12.75" customHeight="1" hidden="1">
      <c r="A48" s="445"/>
      <c r="B48" s="445"/>
      <c r="C48" s="445"/>
      <c r="D48" s="251"/>
      <c r="E48" s="251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1"/>
      <c r="R48" s="251"/>
      <c r="S48" s="252"/>
      <c r="T48" s="252"/>
      <c r="U48" s="252"/>
      <c r="V48" s="252"/>
      <c r="W48" s="445"/>
      <c r="X48" s="445"/>
      <c r="Y48" s="445"/>
      <c r="Z48" s="251"/>
      <c r="AA48" s="251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1"/>
      <c r="AP48" s="251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85"/>
      <c r="BE48" s="252"/>
      <c r="BF48" s="252"/>
      <c r="BG48" s="252"/>
      <c r="BH48" s="252"/>
      <c r="BI48" s="252"/>
      <c r="BJ48" s="252"/>
      <c r="BK48" s="252"/>
    </row>
    <row r="49" spans="1:63" ht="15.75" customHeight="1">
      <c r="A49" s="427" t="s">
        <v>278</v>
      </c>
      <c r="B49" s="427"/>
      <c r="C49" s="427"/>
      <c r="D49" s="251"/>
      <c r="E49" s="252">
        <v>120</v>
      </c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2">
        <v>150</v>
      </c>
      <c r="S49" s="251"/>
      <c r="T49" s="251"/>
      <c r="U49" s="251"/>
      <c r="V49" s="251"/>
      <c r="W49" s="427" t="s">
        <v>209</v>
      </c>
      <c r="X49" s="427"/>
      <c r="Y49" s="427"/>
      <c r="Z49" s="251"/>
      <c r="AA49" s="252">
        <v>90</v>
      </c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2">
        <v>100</v>
      </c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85"/>
      <c r="BE49" s="251"/>
      <c r="BF49" s="251"/>
      <c r="BG49" s="251"/>
      <c r="BH49" s="251"/>
      <c r="BI49" s="251"/>
      <c r="BJ49" s="251"/>
      <c r="BK49" s="251"/>
    </row>
    <row r="50" spans="1:63" ht="15.75" customHeight="1">
      <c r="A50" s="434" t="s">
        <v>69</v>
      </c>
      <c r="B50" s="434"/>
      <c r="C50" s="434"/>
      <c r="D50" s="251" t="s">
        <v>279</v>
      </c>
      <c r="E50" s="251">
        <v>103</v>
      </c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 t="s">
        <v>280</v>
      </c>
      <c r="R50" s="251">
        <v>129</v>
      </c>
      <c r="S50" s="251"/>
      <c r="T50" s="251"/>
      <c r="U50" s="251"/>
      <c r="V50" s="251"/>
      <c r="W50" s="434" t="s">
        <v>220</v>
      </c>
      <c r="X50" s="434"/>
      <c r="Y50" s="434"/>
      <c r="Z50" s="251" t="s">
        <v>210</v>
      </c>
      <c r="AA50" s="251">
        <v>90</v>
      </c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 t="s">
        <v>211</v>
      </c>
      <c r="AP50" s="251">
        <v>100</v>
      </c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85"/>
      <c r="BE50" s="251"/>
      <c r="BF50" s="251"/>
      <c r="BG50" s="251"/>
      <c r="BH50" s="251"/>
      <c r="BI50" s="251"/>
      <c r="BJ50" s="251"/>
      <c r="BK50" s="251"/>
    </row>
    <row r="51" spans="1:63" ht="15.75" customHeight="1">
      <c r="A51" s="284" t="s">
        <v>281</v>
      </c>
      <c r="B51" s="284"/>
      <c r="C51" s="284"/>
      <c r="D51" s="251">
        <v>19</v>
      </c>
      <c r="E51" s="251">
        <v>18</v>
      </c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>
        <v>24</v>
      </c>
      <c r="R51" s="251">
        <v>23</v>
      </c>
      <c r="S51" s="251"/>
      <c r="T51" s="251"/>
      <c r="U51" s="251"/>
      <c r="V51" s="251"/>
      <c r="W51" s="284"/>
      <c r="X51" s="284"/>
      <c r="Y51" s="284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85"/>
      <c r="BE51" s="251"/>
      <c r="BF51" s="251"/>
      <c r="BG51" s="251"/>
      <c r="BH51" s="251"/>
      <c r="BI51" s="251"/>
      <c r="BJ51" s="251"/>
      <c r="BK51" s="251"/>
    </row>
    <row r="52" spans="1:63" ht="15.75" customHeight="1">
      <c r="A52" s="434" t="s">
        <v>28</v>
      </c>
      <c r="B52" s="434"/>
      <c r="C52" s="434"/>
      <c r="D52" s="251">
        <v>4.2</v>
      </c>
      <c r="E52" s="251">
        <v>4.2</v>
      </c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>
        <v>5.2</v>
      </c>
      <c r="R52" s="251">
        <v>5.2</v>
      </c>
      <c r="S52" s="251"/>
      <c r="T52" s="251"/>
      <c r="U52" s="251"/>
      <c r="V52" s="251"/>
      <c r="W52" s="434" t="s">
        <v>28</v>
      </c>
      <c r="X52" s="434"/>
      <c r="Y52" s="434"/>
      <c r="Z52" s="251">
        <v>3.2</v>
      </c>
      <c r="AA52" s="251">
        <v>3.2</v>
      </c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>
        <v>3.5</v>
      </c>
      <c r="AP52" s="251">
        <v>3.5</v>
      </c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85"/>
      <c r="BE52" s="251"/>
      <c r="BF52" s="251"/>
      <c r="BG52" s="251"/>
      <c r="BH52" s="251"/>
      <c r="BI52" s="251"/>
      <c r="BJ52" s="251"/>
      <c r="BK52" s="251"/>
    </row>
    <row r="53" spans="1:63" ht="15.75" customHeight="1">
      <c r="A53" s="434"/>
      <c r="B53" s="434"/>
      <c r="C53" s="434"/>
      <c r="D53" s="251"/>
      <c r="E53" s="251"/>
      <c r="F53" s="252">
        <v>2.45</v>
      </c>
      <c r="G53" s="252">
        <v>3.84</v>
      </c>
      <c r="H53" s="252">
        <v>16.35</v>
      </c>
      <c r="I53" s="252">
        <v>109.8</v>
      </c>
      <c r="J53" s="252">
        <v>0.2</v>
      </c>
      <c r="K53" s="252"/>
      <c r="L53" s="252">
        <v>19</v>
      </c>
      <c r="M53" s="252">
        <v>14.9</v>
      </c>
      <c r="N53" s="252">
        <v>205.4</v>
      </c>
      <c r="O53" s="252">
        <v>136</v>
      </c>
      <c r="P53" s="252">
        <v>3.9</v>
      </c>
      <c r="Q53" s="251"/>
      <c r="R53" s="251"/>
      <c r="S53" s="252">
        <v>3.06</v>
      </c>
      <c r="T53" s="252">
        <v>4.8</v>
      </c>
      <c r="U53" s="252">
        <v>20.43</v>
      </c>
      <c r="V53" s="252">
        <v>137.25</v>
      </c>
      <c r="W53" s="434"/>
      <c r="X53" s="434"/>
      <c r="Y53" s="434"/>
      <c r="Z53" s="251"/>
      <c r="AA53" s="251"/>
      <c r="AB53" s="252">
        <v>1.49</v>
      </c>
      <c r="AC53" s="252">
        <v>435.32</v>
      </c>
      <c r="AD53" s="252">
        <v>8.78</v>
      </c>
      <c r="AE53" s="252">
        <v>17.59</v>
      </c>
      <c r="AF53" s="252">
        <v>47.83</v>
      </c>
      <c r="AG53" s="252">
        <v>0.69</v>
      </c>
      <c r="AH53" s="252">
        <v>12.6</v>
      </c>
      <c r="AI53" s="252">
        <v>24.75</v>
      </c>
      <c r="AJ53" s="252">
        <v>0.12</v>
      </c>
      <c r="AK53" s="252">
        <v>0.09</v>
      </c>
      <c r="AL53" s="252">
        <v>0.056</v>
      </c>
      <c r="AM53" s="252">
        <v>0.93</v>
      </c>
      <c r="AN53" s="252">
        <v>12.6</v>
      </c>
      <c r="AO53" s="251"/>
      <c r="AP53" s="251"/>
      <c r="AQ53" s="252">
        <v>1.66</v>
      </c>
      <c r="AR53" s="252">
        <v>483.69</v>
      </c>
      <c r="AS53" s="252">
        <v>9.76</v>
      </c>
      <c r="AT53" s="252">
        <v>19.55</v>
      </c>
      <c r="AU53" s="252">
        <v>53.15</v>
      </c>
      <c r="AV53" s="252">
        <v>0.77</v>
      </c>
      <c r="AW53" s="252">
        <v>14</v>
      </c>
      <c r="AX53" s="252">
        <v>27.5</v>
      </c>
      <c r="AY53" s="252">
        <v>0.13</v>
      </c>
      <c r="AZ53" s="252">
        <v>0.1</v>
      </c>
      <c r="BA53" s="252">
        <v>0.06</v>
      </c>
      <c r="BB53" s="252">
        <v>1.04</v>
      </c>
      <c r="BC53" s="252">
        <v>14</v>
      </c>
      <c r="BD53" s="285"/>
      <c r="BE53" s="252">
        <v>0.25</v>
      </c>
      <c r="BF53" s="252"/>
      <c r="BG53" s="252">
        <v>20</v>
      </c>
      <c r="BH53" s="252">
        <v>15.9</v>
      </c>
      <c r="BI53" s="252">
        <v>210.1</v>
      </c>
      <c r="BJ53" s="252">
        <v>140</v>
      </c>
      <c r="BK53" s="252">
        <v>4.8</v>
      </c>
    </row>
    <row r="54" spans="1:63" s="1" customFormat="1" ht="18.75" customHeight="1">
      <c r="A54" s="527" t="s">
        <v>339</v>
      </c>
      <c r="B54" s="527"/>
      <c r="C54" s="527"/>
      <c r="D54" s="13" t="s">
        <v>250</v>
      </c>
      <c r="E54" s="16">
        <v>40</v>
      </c>
      <c r="F54" s="16">
        <v>0.44</v>
      </c>
      <c r="G54" s="16">
        <v>0.08</v>
      </c>
      <c r="H54" s="16">
        <v>1.52</v>
      </c>
      <c r="I54" s="16">
        <v>9.2</v>
      </c>
      <c r="J54" s="16">
        <v>0.02</v>
      </c>
      <c r="K54" s="16">
        <v>3.4</v>
      </c>
      <c r="L54" s="16">
        <v>0</v>
      </c>
      <c r="M54" s="16">
        <v>35.53</v>
      </c>
      <c r="N54" s="16">
        <v>36.55</v>
      </c>
      <c r="O54" s="16">
        <v>18.08</v>
      </c>
      <c r="P54" s="16">
        <v>1.01</v>
      </c>
      <c r="Q54" s="13" t="s">
        <v>251</v>
      </c>
      <c r="R54" s="16">
        <v>60</v>
      </c>
      <c r="S54" s="16">
        <v>0.66</v>
      </c>
      <c r="T54" s="16">
        <v>0.12</v>
      </c>
      <c r="U54" s="16">
        <v>2.28</v>
      </c>
      <c r="V54" s="16">
        <v>13.8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16">
        <v>0.02</v>
      </c>
      <c r="BF54" s="16">
        <v>3.4</v>
      </c>
      <c r="BG54" s="16">
        <v>0</v>
      </c>
      <c r="BH54" s="16">
        <v>35.53</v>
      </c>
      <c r="BI54" s="16">
        <v>36.55</v>
      </c>
      <c r="BJ54" s="16">
        <v>18.08</v>
      </c>
      <c r="BK54" s="16">
        <v>1.01</v>
      </c>
    </row>
    <row r="55" spans="1:63" ht="18.75" customHeight="1">
      <c r="A55" s="379" t="s">
        <v>130</v>
      </c>
      <c r="B55" s="380"/>
      <c r="C55" s="381"/>
      <c r="D55" s="23"/>
      <c r="E55" s="12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2"/>
      <c r="Y55" s="252"/>
      <c r="Z55" s="251"/>
      <c r="AA55" s="251"/>
      <c r="AB55" s="251"/>
      <c r="AC55" s="251"/>
      <c r="AD55" s="427" t="s">
        <v>130</v>
      </c>
      <c r="AE55" s="427"/>
      <c r="AF55" s="427"/>
      <c r="AG55" s="251"/>
      <c r="AH55" s="252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2"/>
      <c r="AW55" s="252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</row>
    <row r="56" spans="1:63" ht="18.75" customHeight="1">
      <c r="A56" s="379" t="s">
        <v>164</v>
      </c>
      <c r="B56" s="380"/>
      <c r="C56" s="381"/>
      <c r="D56" s="23"/>
      <c r="E56" s="12">
        <v>150</v>
      </c>
      <c r="F56" s="9"/>
      <c r="G56" s="13"/>
      <c r="H56" s="13"/>
      <c r="I56" s="26"/>
      <c r="J56" s="251"/>
      <c r="K56" s="251"/>
      <c r="L56" s="251"/>
      <c r="M56" s="251"/>
      <c r="N56" s="251"/>
      <c r="O56" s="251"/>
      <c r="P56" s="251"/>
      <c r="Q56" s="30"/>
      <c r="R56" s="12">
        <v>180</v>
      </c>
      <c r="S56" s="9"/>
      <c r="T56" s="13"/>
      <c r="U56" s="22"/>
      <c r="V56" s="18"/>
      <c r="W56" s="404" t="s">
        <v>164</v>
      </c>
      <c r="X56" s="412"/>
      <c r="Y56" s="405"/>
      <c r="Z56" s="68"/>
      <c r="AA56" s="81">
        <v>150</v>
      </c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81"/>
      <c r="AP56" s="81">
        <v>180</v>
      </c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E56" s="220"/>
      <c r="BF56" s="221"/>
      <c r="BG56" s="221"/>
      <c r="BH56" s="221"/>
      <c r="BI56" s="221"/>
      <c r="BJ56" s="221"/>
      <c r="BK56" s="222"/>
    </row>
    <row r="57" spans="1:63" ht="18.75" customHeight="1">
      <c r="A57" s="382" t="s">
        <v>22</v>
      </c>
      <c r="B57" s="383"/>
      <c r="C57" s="384"/>
      <c r="D57" s="23">
        <v>15</v>
      </c>
      <c r="E57" s="14">
        <v>15</v>
      </c>
      <c r="F57" s="9"/>
      <c r="G57" s="13"/>
      <c r="H57" s="13"/>
      <c r="I57" s="26"/>
      <c r="J57" s="251"/>
      <c r="K57" s="251"/>
      <c r="L57" s="251"/>
      <c r="M57" s="251"/>
      <c r="N57" s="251"/>
      <c r="O57" s="251"/>
      <c r="P57" s="251"/>
      <c r="Q57" s="23">
        <v>18</v>
      </c>
      <c r="R57" s="14">
        <v>18</v>
      </c>
      <c r="S57" s="9"/>
      <c r="T57" s="13"/>
      <c r="U57" s="16"/>
      <c r="V57" s="12"/>
      <c r="W57" s="402" t="s">
        <v>22</v>
      </c>
      <c r="X57" s="406"/>
      <c r="Y57" s="403"/>
      <c r="Z57" s="68">
        <v>15</v>
      </c>
      <c r="AA57" s="68">
        <v>15</v>
      </c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>
        <v>18</v>
      </c>
      <c r="AP57" s="68">
        <v>18</v>
      </c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E57" s="220"/>
      <c r="BF57" s="221"/>
      <c r="BG57" s="221"/>
      <c r="BH57" s="221"/>
      <c r="BI57" s="221"/>
      <c r="BJ57" s="221"/>
      <c r="BK57" s="222"/>
    </row>
    <row r="58" spans="1:63" ht="18.75" customHeight="1">
      <c r="A58" s="382" t="s">
        <v>6</v>
      </c>
      <c r="B58" s="383"/>
      <c r="C58" s="384"/>
      <c r="D58" s="23">
        <v>12</v>
      </c>
      <c r="E58" s="14">
        <v>12</v>
      </c>
      <c r="F58" s="9"/>
      <c r="G58" s="13"/>
      <c r="H58" s="13"/>
      <c r="I58" s="26"/>
      <c r="J58" s="251"/>
      <c r="K58" s="251"/>
      <c r="L58" s="251"/>
      <c r="M58" s="251"/>
      <c r="N58" s="251"/>
      <c r="O58" s="251"/>
      <c r="P58" s="251"/>
      <c r="Q58" s="23">
        <v>15</v>
      </c>
      <c r="R58" s="14">
        <v>15</v>
      </c>
      <c r="S58" s="9"/>
      <c r="T58" s="13"/>
      <c r="U58" s="16"/>
      <c r="V58" s="12"/>
      <c r="W58" s="402" t="s">
        <v>22</v>
      </c>
      <c r="X58" s="406"/>
      <c r="Y58" s="403"/>
      <c r="Z58" s="68">
        <v>15</v>
      </c>
      <c r="AA58" s="68">
        <v>15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>
        <v>18</v>
      </c>
      <c r="AP58" s="68">
        <v>18</v>
      </c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E58" s="220"/>
      <c r="BF58" s="221"/>
      <c r="BG58" s="221"/>
      <c r="BH58" s="221"/>
      <c r="BI58" s="221"/>
      <c r="BJ58" s="221"/>
      <c r="BK58" s="222"/>
    </row>
    <row r="59" spans="1:63" ht="18.75" customHeight="1">
      <c r="A59" s="382"/>
      <c r="B59" s="383"/>
      <c r="C59" s="384"/>
      <c r="D59" s="23"/>
      <c r="E59" s="14"/>
      <c r="F59" s="15">
        <v>0.33</v>
      </c>
      <c r="G59" s="16">
        <v>0.02</v>
      </c>
      <c r="H59" s="16">
        <v>20.83</v>
      </c>
      <c r="I59" s="24">
        <v>85</v>
      </c>
      <c r="J59" s="252">
        <v>0.01</v>
      </c>
      <c r="K59" s="252">
        <v>19</v>
      </c>
      <c r="L59" s="252"/>
      <c r="M59" s="252">
        <v>14.39</v>
      </c>
      <c r="N59" s="252">
        <v>7.4</v>
      </c>
      <c r="O59" s="252">
        <v>6.98</v>
      </c>
      <c r="P59" s="252">
        <v>0.34</v>
      </c>
      <c r="Q59" s="30"/>
      <c r="R59" s="12"/>
      <c r="S59" s="15">
        <v>0.4</v>
      </c>
      <c r="T59" s="16">
        <v>0.02</v>
      </c>
      <c r="U59" s="16">
        <v>24.99</v>
      </c>
      <c r="V59" s="12">
        <v>102</v>
      </c>
      <c r="W59" s="402" t="s">
        <v>6</v>
      </c>
      <c r="X59" s="406"/>
      <c r="Y59" s="403"/>
      <c r="Z59" s="68">
        <v>12</v>
      </c>
      <c r="AA59" s="68">
        <v>12</v>
      </c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v>15</v>
      </c>
      <c r="AP59" s="68">
        <v>15</v>
      </c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E59" s="223">
        <v>0.05</v>
      </c>
      <c r="BF59" s="224">
        <v>21</v>
      </c>
      <c r="BG59" s="224"/>
      <c r="BH59" s="224">
        <v>16.8</v>
      </c>
      <c r="BI59" s="224">
        <v>9.6</v>
      </c>
      <c r="BJ59" s="224">
        <v>7.85</v>
      </c>
      <c r="BK59" s="225">
        <v>0.57</v>
      </c>
    </row>
    <row r="60" spans="1:63" ht="18.75" customHeight="1">
      <c r="A60" s="427" t="s">
        <v>10</v>
      </c>
      <c r="B60" s="427"/>
      <c r="C60" s="427"/>
      <c r="D60" s="251">
        <v>35</v>
      </c>
      <c r="E60" s="252">
        <v>35</v>
      </c>
      <c r="F60" s="252">
        <v>2.76</v>
      </c>
      <c r="G60" s="252">
        <v>0.35</v>
      </c>
      <c r="H60" s="252">
        <v>16.9</v>
      </c>
      <c r="I60" s="252">
        <v>82.25</v>
      </c>
      <c r="J60" s="252">
        <v>0.054</v>
      </c>
      <c r="K60" s="252"/>
      <c r="L60" s="252"/>
      <c r="M60" s="252">
        <v>6.9</v>
      </c>
      <c r="N60" s="252">
        <v>26.1</v>
      </c>
      <c r="O60" s="252">
        <v>9.9</v>
      </c>
      <c r="P60" s="252">
        <v>0.6</v>
      </c>
      <c r="Q60" s="251">
        <v>40</v>
      </c>
      <c r="R60" s="252">
        <v>40</v>
      </c>
      <c r="S60" s="252">
        <v>3.16</v>
      </c>
      <c r="T60" s="252">
        <v>0.4</v>
      </c>
      <c r="U60" s="252">
        <v>19.32</v>
      </c>
      <c r="V60" s="252">
        <v>94</v>
      </c>
      <c r="W60" s="439" t="s">
        <v>10</v>
      </c>
      <c r="X60" s="440"/>
      <c r="Y60" s="441"/>
      <c r="Z60" s="251">
        <v>20</v>
      </c>
      <c r="AA60" s="252">
        <v>20</v>
      </c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1">
        <v>35</v>
      </c>
      <c r="AP60" s="252">
        <v>35</v>
      </c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85"/>
      <c r="BE60" s="252">
        <v>0.06</v>
      </c>
      <c r="BF60" s="252"/>
      <c r="BG60" s="252"/>
      <c r="BH60" s="252">
        <v>7.2</v>
      </c>
      <c r="BI60" s="252">
        <v>27.9</v>
      </c>
      <c r="BJ60" s="252">
        <v>10.8</v>
      </c>
      <c r="BK60" s="252">
        <v>0.8</v>
      </c>
    </row>
    <row r="61" spans="1:63" ht="15.75" customHeight="1">
      <c r="A61" s="427" t="s">
        <v>23</v>
      </c>
      <c r="B61" s="427"/>
      <c r="C61" s="427"/>
      <c r="D61" s="251">
        <v>30</v>
      </c>
      <c r="E61" s="252">
        <v>30</v>
      </c>
      <c r="F61" s="252">
        <v>2.64</v>
      </c>
      <c r="G61" s="252">
        <v>0.48</v>
      </c>
      <c r="H61" s="252">
        <v>13.36</v>
      </c>
      <c r="I61" s="252">
        <v>70</v>
      </c>
      <c r="J61" s="252">
        <v>0.054</v>
      </c>
      <c r="K61" s="252"/>
      <c r="L61" s="252"/>
      <c r="M61" s="252">
        <v>10.5</v>
      </c>
      <c r="N61" s="252">
        <v>47.4</v>
      </c>
      <c r="O61" s="252">
        <v>14.1</v>
      </c>
      <c r="P61" s="252">
        <v>1.17</v>
      </c>
      <c r="Q61" s="251">
        <v>40</v>
      </c>
      <c r="R61" s="252">
        <v>40</v>
      </c>
      <c r="S61" s="252">
        <v>2.98</v>
      </c>
      <c r="T61" s="252">
        <v>0.6</v>
      </c>
      <c r="U61" s="252">
        <v>15.2</v>
      </c>
      <c r="V61" s="252">
        <v>85</v>
      </c>
      <c r="W61" s="427" t="s">
        <v>23</v>
      </c>
      <c r="X61" s="427"/>
      <c r="Y61" s="427"/>
      <c r="Z61" s="251">
        <v>25</v>
      </c>
      <c r="AA61" s="252">
        <v>25</v>
      </c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1">
        <v>30</v>
      </c>
      <c r="AP61" s="252">
        <v>30</v>
      </c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85"/>
      <c r="BE61" s="252">
        <v>0.06</v>
      </c>
      <c r="BF61" s="252"/>
      <c r="BG61" s="252"/>
      <c r="BH61" s="252">
        <v>12.8</v>
      </c>
      <c r="BI61" s="252">
        <v>47.4</v>
      </c>
      <c r="BJ61" s="252">
        <v>14.1</v>
      </c>
      <c r="BK61" s="252">
        <v>1.17</v>
      </c>
    </row>
    <row r="62" spans="1:63" s="107" customFormat="1" ht="15.75" customHeight="1">
      <c r="A62" s="442" t="s">
        <v>167</v>
      </c>
      <c r="B62" s="442"/>
      <c r="C62" s="442"/>
      <c r="D62" s="286"/>
      <c r="E62" s="254">
        <f>SUM(E26+E37+E39+E49+E54+E56+E60+E61)</f>
        <v>590</v>
      </c>
      <c r="F62" s="254">
        <f>SUM(F25:F61)</f>
        <v>18.840000000000003</v>
      </c>
      <c r="G62" s="254">
        <f>SUM(G25:G61)</f>
        <v>11.14</v>
      </c>
      <c r="H62" s="254">
        <f>SUM(H25:H61)</f>
        <v>84.08</v>
      </c>
      <c r="I62" s="254">
        <f>SUM(I25:I61)</f>
        <v>516.9</v>
      </c>
      <c r="J62" s="254">
        <f>SUM(J25:J61)</f>
        <v>0.43300000000000005</v>
      </c>
      <c r="K62" s="254">
        <f>SUM(K25:K61)</f>
        <v>26.71</v>
      </c>
      <c r="L62" s="254">
        <f>SUM(L25:L61)</f>
        <v>32</v>
      </c>
      <c r="M62" s="254">
        <f>SUM(M25:M61)</f>
        <v>161.92</v>
      </c>
      <c r="N62" s="254">
        <f>SUM(N25:N61)</f>
        <v>487.8</v>
      </c>
      <c r="O62" s="254">
        <f>SUM(O25:O61)</f>
        <v>219.75999999999996</v>
      </c>
      <c r="P62" s="254">
        <f>SUM(P25:P61)</f>
        <v>8.479999999999999</v>
      </c>
      <c r="Q62" s="286"/>
      <c r="R62" s="254">
        <f>SUM(R26+R37+R39+R49+R54+R56+R60+R61)</f>
        <v>805</v>
      </c>
      <c r="S62" s="254">
        <f>SUM(S25:S61)</f>
        <v>24.31</v>
      </c>
      <c r="T62" s="254">
        <f>SUM(T25:T61)</f>
        <v>15.51</v>
      </c>
      <c r="U62" s="254">
        <f>SUM(U25:U61)</f>
        <v>105.79</v>
      </c>
      <c r="V62" s="254">
        <f>SUM(V25:V61)</f>
        <v>670.6</v>
      </c>
      <c r="W62" s="442" t="s">
        <v>167</v>
      </c>
      <c r="X62" s="442"/>
      <c r="Y62" s="442"/>
      <c r="Z62" s="286"/>
      <c r="AA62" s="254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54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90"/>
      <c r="BE62" s="254"/>
      <c r="BF62" s="254">
        <f>SUM(BF25:BF61)</f>
        <v>38.92</v>
      </c>
      <c r="BG62" s="254">
        <f>SUM(BG25:BG61)</f>
        <v>54</v>
      </c>
      <c r="BH62" s="254">
        <f>SUM(BH25:BH61)</f>
        <v>186.93</v>
      </c>
      <c r="BI62" s="254">
        <f>SUM(BI25:BI61)</f>
        <v>572.5500000000001</v>
      </c>
      <c r="BJ62" s="254">
        <f>SUM(BJ25:BJ61)</f>
        <v>254.18</v>
      </c>
      <c r="BK62" s="254">
        <f>SUM(BK25:BK61)</f>
        <v>11.030000000000001</v>
      </c>
    </row>
    <row r="63" spans="1:63" ht="15.75" customHeight="1">
      <c r="A63" s="443" t="s">
        <v>24</v>
      </c>
      <c r="B63" s="443"/>
      <c r="C63" s="443"/>
      <c r="D63" s="251"/>
      <c r="E63" s="251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1"/>
      <c r="R63" s="251"/>
      <c r="S63" s="252"/>
      <c r="T63" s="252"/>
      <c r="U63" s="252"/>
      <c r="V63" s="252"/>
      <c r="W63" s="427" t="s">
        <v>24</v>
      </c>
      <c r="X63" s="427"/>
      <c r="Y63" s="427"/>
      <c r="Z63" s="251"/>
      <c r="AA63" s="251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1"/>
      <c r="AP63" s="251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85"/>
      <c r="BE63" s="252"/>
      <c r="BF63" s="252"/>
      <c r="BG63" s="252"/>
      <c r="BH63" s="252"/>
      <c r="BI63" s="252"/>
      <c r="BJ63" s="252"/>
      <c r="BK63" s="252"/>
    </row>
    <row r="64" spans="1:63" s="1" customFormat="1" ht="15">
      <c r="A64" s="386" t="s">
        <v>354</v>
      </c>
      <c r="B64" s="386"/>
      <c r="C64" s="386"/>
      <c r="D64" s="13">
        <v>57</v>
      </c>
      <c r="E64" s="16">
        <v>50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v>114</v>
      </c>
      <c r="R64" s="16">
        <v>75</v>
      </c>
      <c r="S64" s="13"/>
      <c r="T64" s="13"/>
      <c r="U64" s="13"/>
      <c r="V64" s="13"/>
      <c r="W64" s="386" t="s">
        <v>203</v>
      </c>
      <c r="X64" s="386"/>
      <c r="Y64" s="386"/>
      <c r="Z64" s="13"/>
      <c r="AA64" s="16" t="s">
        <v>121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 t="s">
        <v>121</v>
      </c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41"/>
      <c r="BE64" s="13"/>
      <c r="BF64" s="13"/>
      <c r="BG64" s="13"/>
      <c r="BH64" s="13"/>
      <c r="BI64" s="13"/>
      <c r="BJ64" s="13"/>
      <c r="BK64" s="13"/>
    </row>
    <row r="65" spans="1:63" s="1" customFormat="1" ht="15">
      <c r="A65" s="386" t="s">
        <v>35</v>
      </c>
      <c r="B65" s="386"/>
      <c r="C65" s="386"/>
      <c r="D65" s="13">
        <v>37.5</v>
      </c>
      <c r="E65" s="13">
        <v>35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v>71</v>
      </c>
      <c r="R65" s="13">
        <v>70</v>
      </c>
      <c r="S65" s="13"/>
      <c r="T65" s="13"/>
      <c r="U65" s="13"/>
      <c r="V65" s="13"/>
      <c r="W65" s="432" t="s">
        <v>35</v>
      </c>
      <c r="X65" s="432"/>
      <c r="Y65" s="432"/>
      <c r="Z65" s="13">
        <v>56</v>
      </c>
      <c r="AA65" s="13">
        <v>54</v>
      </c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>
        <v>56</v>
      </c>
      <c r="AP65" s="13">
        <v>54</v>
      </c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41"/>
      <c r="BE65" s="13"/>
      <c r="BF65" s="13"/>
      <c r="BG65" s="13"/>
      <c r="BH65" s="13"/>
      <c r="BI65" s="13"/>
      <c r="BJ65" s="13"/>
      <c r="BK65" s="13"/>
    </row>
    <row r="66" spans="1:63" s="1" customFormat="1" ht="15">
      <c r="A66" s="386" t="s">
        <v>33</v>
      </c>
      <c r="B66" s="386"/>
      <c r="C66" s="386"/>
      <c r="D66" s="13">
        <v>2</v>
      </c>
      <c r="E66" s="13">
        <v>2</v>
      </c>
      <c r="F66" s="13"/>
      <c r="G66" s="13"/>
      <c r="H66" s="16"/>
      <c r="I66" s="16"/>
      <c r="J66" s="16"/>
      <c r="K66" s="16"/>
      <c r="L66" s="16"/>
      <c r="M66" s="16"/>
      <c r="N66" s="16"/>
      <c r="O66" s="16"/>
      <c r="P66" s="16"/>
      <c r="Q66" s="13">
        <v>3</v>
      </c>
      <c r="R66" s="13">
        <v>3</v>
      </c>
      <c r="S66" s="13"/>
      <c r="T66" s="13"/>
      <c r="U66" s="16"/>
      <c r="V66" s="16"/>
      <c r="W66" s="432" t="s">
        <v>33</v>
      </c>
      <c r="X66" s="432"/>
      <c r="Y66" s="432"/>
      <c r="Z66" s="13">
        <v>6</v>
      </c>
      <c r="AA66" s="13">
        <v>6</v>
      </c>
      <c r="AB66" s="13"/>
      <c r="AC66" s="16"/>
      <c r="AD66" s="16"/>
      <c r="AE66" s="13"/>
      <c r="AF66" s="13"/>
      <c r="AG66" s="16"/>
      <c r="AH66" s="16"/>
      <c r="AI66" s="13"/>
      <c r="AJ66" s="13"/>
      <c r="AK66" s="16"/>
      <c r="AL66" s="16"/>
      <c r="AM66" s="16"/>
      <c r="AN66" s="16"/>
      <c r="AO66" s="13">
        <v>6</v>
      </c>
      <c r="AP66" s="13">
        <v>6</v>
      </c>
      <c r="AQ66" s="13"/>
      <c r="AR66" s="16"/>
      <c r="AS66" s="16"/>
      <c r="AT66" s="13"/>
      <c r="AU66" s="13"/>
      <c r="AV66" s="16"/>
      <c r="AW66" s="16"/>
      <c r="AX66" s="13"/>
      <c r="AY66" s="13"/>
      <c r="AZ66" s="16"/>
      <c r="BA66" s="16"/>
      <c r="BB66" s="16"/>
      <c r="BC66" s="16"/>
      <c r="BD66" s="41"/>
      <c r="BE66" s="16"/>
      <c r="BF66" s="16"/>
      <c r="BG66" s="16"/>
      <c r="BH66" s="16"/>
      <c r="BI66" s="16"/>
      <c r="BJ66" s="16"/>
      <c r="BK66" s="16"/>
    </row>
    <row r="67" spans="1:63" s="1" customFormat="1" ht="15">
      <c r="A67" s="386" t="s">
        <v>6</v>
      </c>
      <c r="B67" s="386"/>
      <c r="C67" s="386"/>
      <c r="D67" s="13">
        <v>4</v>
      </c>
      <c r="E67" s="13">
        <v>4</v>
      </c>
      <c r="F67" s="13"/>
      <c r="G67" s="13"/>
      <c r="H67" s="16"/>
      <c r="I67" s="16"/>
      <c r="J67" s="16"/>
      <c r="K67" s="16"/>
      <c r="L67" s="16"/>
      <c r="M67" s="16"/>
      <c r="N67" s="16"/>
      <c r="O67" s="16"/>
      <c r="P67" s="16"/>
      <c r="Q67" s="13">
        <v>8</v>
      </c>
      <c r="R67" s="13">
        <v>8</v>
      </c>
      <c r="S67" s="13"/>
      <c r="T67" s="13"/>
      <c r="U67" s="16"/>
      <c r="V67" s="16"/>
      <c r="W67" s="432" t="s">
        <v>6</v>
      </c>
      <c r="X67" s="432"/>
      <c r="Y67" s="432"/>
      <c r="Z67" s="13">
        <v>14</v>
      </c>
      <c r="AA67" s="13">
        <v>14</v>
      </c>
      <c r="AB67" s="13"/>
      <c r="AC67" s="16"/>
      <c r="AD67" s="16"/>
      <c r="AE67" s="13"/>
      <c r="AF67" s="13"/>
      <c r="AG67" s="16"/>
      <c r="AH67" s="16"/>
      <c r="AI67" s="13"/>
      <c r="AJ67" s="13"/>
      <c r="AK67" s="16"/>
      <c r="AL67" s="16"/>
      <c r="AM67" s="16"/>
      <c r="AN67" s="16"/>
      <c r="AO67" s="13">
        <v>14</v>
      </c>
      <c r="AP67" s="13">
        <v>14</v>
      </c>
      <c r="AQ67" s="13"/>
      <c r="AR67" s="16"/>
      <c r="AS67" s="16"/>
      <c r="AT67" s="13"/>
      <c r="AU67" s="13"/>
      <c r="AV67" s="16"/>
      <c r="AW67" s="16"/>
      <c r="AX67" s="13"/>
      <c r="AY67" s="13"/>
      <c r="AZ67" s="16"/>
      <c r="BA67" s="16"/>
      <c r="BB67" s="16"/>
      <c r="BC67" s="16"/>
      <c r="BD67" s="41"/>
      <c r="BE67" s="16"/>
      <c r="BF67" s="16"/>
      <c r="BG67" s="16"/>
      <c r="BH67" s="16"/>
      <c r="BI67" s="16"/>
      <c r="BJ67" s="16"/>
      <c r="BK67" s="16"/>
    </row>
    <row r="68" spans="1:63" s="1" customFormat="1" ht="15">
      <c r="A68" s="386" t="s">
        <v>34</v>
      </c>
      <c r="B68" s="386"/>
      <c r="C68" s="386"/>
      <c r="D68" s="13" t="s">
        <v>155</v>
      </c>
      <c r="E68" s="13">
        <v>2</v>
      </c>
      <c r="F68" s="13"/>
      <c r="G68" s="13"/>
      <c r="H68" s="25"/>
      <c r="I68" s="25"/>
      <c r="J68" s="25"/>
      <c r="K68" s="25"/>
      <c r="L68" s="25"/>
      <c r="M68" s="25"/>
      <c r="N68" s="25"/>
      <c r="O68" s="25"/>
      <c r="P68" s="25"/>
      <c r="Q68" s="13" t="s">
        <v>165</v>
      </c>
      <c r="R68" s="13">
        <v>4</v>
      </c>
      <c r="S68" s="13"/>
      <c r="T68" s="13"/>
      <c r="U68" s="25"/>
      <c r="V68" s="25"/>
      <c r="W68" s="432" t="s">
        <v>34</v>
      </c>
      <c r="X68" s="432"/>
      <c r="Y68" s="432"/>
      <c r="Z68" s="13" t="s">
        <v>282</v>
      </c>
      <c r="AA68" s="13">
        <v>4</v>
      </c>
      <c r="AB68" s="13"/>
      <c r="AC68" s="25"/>
      <c r="AD68" s="25"/>
      <c r="AE68" s="13"/>
      <c r="AF68" s="13"/>
      <c r="AG68" s="25"/>
      <c r="AH68" s="25"/>
      <c r="AI68" s="13"/>
      <c r="AJ68" s="13"/>
      <c r="AK68" s="25"/>
      <c r="AL68" s="25"/>
      <c r="AM68" s="25"/>
      <c r="AN68" s="25"/>
      <c r="AO68" s="13" t="s">
        <v>282</v>
      </c>
      <c r="AP68" s="13">
        <v>4</v>
      </c>
      <c r="AQ68" s="13"/>
      <c r="AR68" s="25"/>
      <c r="AS68" s="25"/>
      <c r="AT68" s="13"/>
      <c r="AU68" s="13"/>
      <c r="AV68" s="25"/>
      <c r="AW68" s="25"/>
      <c r="AX68" s="13"/>
      <c r="AY68" s="13"/>
      <c r="AZ68" s="25"/>
      <c r="BA68" s="25"/>
      <c r="BB68" s="25"/>
      <c r="BC68" s="25"/>
      <c r="BD68" s="41"/>
      <c r="BE68" s="25"/>
      <c r="BF68" s="25"/>
      <c r="BG68" s="25"/>
      <c r="BH68" s="25"/>
      <c r="BI68" s="25"/>
      <c r="BJ68" s="25"/>
      <c r="BK68" s="25"/>
    </row>
    <row r="69" spans="1:63" s="1" customFormat="1" ht="15">
      <c r="A69" s="386" t="s">
        <v>48</v>
      </c>
      <c r="B69" s="386"/>
      <c r="C69" s="386"/>
      <c r="D69" s="13">
        <v>14</v>
      </c>
      <c r="E69" s="13">
        <v>11</v>
      </c>
      <c r="F69" s="13"/>
      <c r="G69" s="13"/>
      <c r="H69" s="16"/>
      <c r="I69" s="16"/>
      <c r="J69" s="16"/>
      <c r="K69" s="16"/>
      <c r="L69" s="16"/>
      <c r="M69" s="16"/>
      <c r="N69" s="16"/>
      <c r="O69" s="16"/>
      <c r="P69" s="16"/>
      <c r="Q69" s="13">
        <v>28</v>
      </c>
      <c r="R69" s="13">
        <v>22</v>
      </c>
      <c r="S69" s="13"/>
      <c r="T69" s="13"/>
      <c r="U69" s="16"/>
      <c r="V69" s="16"/>
      <c r="W69" s="432" t="s">
        <v>48</v>
      </c>
      <c r="X69" s="432"/>
      <c r="Y69" s="432"/>
      <c r="Z69" s="13">
        <v>24</v>
      </c>
      <c r="AA69" s="13">
        <v>18</v>
      </c>
      <c r="AB69" s="13"/>
      <c r="AC69" s="16"/>
      <c r="AD69" s="16"/>
      <c r="AE69" s="13"/>
      <c r="AF69" s="13"/>
      <c r="AG69" s="16"/>
      <c r="AH69" s="16"/>
      <c r="AI69" s="13"/>
      <c r="AJ69" s="13"/>
      <c r="AK69" s="16"/>
      <c r="AL69" s="16"/>
      <c r="AM69" s="16"/>
      <c r="AN69" s="16"/>
      <c r="AO69" s="13">
        <v>24</v>
      </c>
      <c r="AP69" s="13">
        <v>18</v>
      </c>
      <c r="AQ69" s="13"/>
      <c r="AR69" s="16"/>
      <c r="AS69" s="16"/>
      <c r="AT69" s="13"/>
      <c r="AU69" s="13"/>
      <c r="AV69" s="16"/>
      <c r="AW69" s="16"/>
      <c r="AX69" s="13"/>
      <c r="AY69" s="13"/>
      <c r="AZ69" s="16"/>
      <c r="BA69" s="16"/>
      <c r="BB69" s="16"/>
      <c r="BC69" s="16"/>
      <c r="BD69" s="41"/>
      <c r="BE69" s="16"/>
      <c r="BF69" s="16"/>
      <c r="BG69" s="16"/>
      <c r="BH69" s="16"/>
      <c r="BI69" s="16"/>
      <c r="BJ69" s="16"/>
      <c r="BK69" s="16"/>
    </row>
    <row r="70" spans="1:63" s="1" customFormat="1" ht="15">
      <c r="A70" s="386" t="s">
        <v>28</v>
      </c>
      <c r="B70" s="386"/>
      <c r="C70" s="386"/>
      <c r="D70" s="13">
        <v>1</v>
      </c>
      <c r="E70" s="13">
        <v>1</v>
      </c>
      <c r="F70" s="13"/>
      <c r="G70" s="13"/>
      <c r="H70" s="16"/>
      <c r="I70" s="16"/>
      <c r="J70" s="16"/>
      <c r="K70" s="16"/>
      <c r="L70" s="16"/>
      <c r="M70" s="16"/>
      <c r="N70" s="16"/>
      <c r="O70" s="16"/>
      <c r="P70" s="16"/>
      <c r="Q70" s="13">
        <v>2</v>
      </c>
      <c r="R70" s="13">
        <v>2</v>
      </c>
      <c r="S70" s="13"/>
      <c r="T70" s="13"/>
      <c r="U70" s="16"/>
      <c r="V70" s="16"/>
      <c r="W70" s="432" t="s">
        <v>19</v>
      </c>
      <c r="X70" s="432"/>
      <c r="Y70" s="432"/>
      <c r="Z70" s="13">
        <v>4</v>
      </c>
      <c r="AA70" s="13">
        <v>4</v>
      </c>
      <c r="AB70" s="13"/>
      <c r="AC70" s="16"/>
      <c r="AD70" s="16"/>
      <c r="AE70" s="13"/>
      <c r="AF70" s="13"/>
      <c r="AG70" s="16"/>
      <c r="AH70" s="16"/>
      <c r="AI70" s="13"/>
      <c r="AJ70" s="13"/>
      <c r="AK70" s="16"/>
      <c r="AL70" s="16"/>
      <c r="AM70" s="16"/>
      <c r="AN70" s="16"/>
      <c r="AO70" s="13">
        <v>4</v>
      </c>
      <c r="AP70" s="13">
        <v>4</v>
      </c>
      <c r="AQ70" s="13"/>
      <c r="AR70" s="16"/>
      <c r="AS70" s="16"/>
      <c r="AT70" s="13"/>
      <c r="AU70" s="13"/>
      <c r="AV70" s="16"/>
      <c r="AW70" s="16"/>
      <c r="AX70" s="13"/>
      <c r="AY70" s="13"/>
      <c r="AZ70" s="16"/>
      <c r="BA70" s="16"/>
      <c r="BB70" s="16"/>
      <c r="BC70" s="16"/>
      <c r="BD70" s="41"/>
      <c r="BE70" s="16"/>
      <c r="BF70" s="16"/>
      <c r="BG70" s="16"/>
      <c r="BH70" s="16"/>
      <c r="BI70" s="16"/>
      <c r="BJ70" s="16"/>
      <c r="BK70" s="16"/>
    </row>
    <row r="71" spans="1:63" s="1" customFormat="1" ht="15">
      <c r="A71" s="386" t="s">
        <v>21</v>
      </c>
      <c r="B71" s="386"/>
      <c r="C71" s="386"/>
      <c r="D71" s="13">
        <v>6</v>
      </c>
      <c r="E71" s="13">
        <v>6</v>
      </c>
      <c r="F71" s="13"/>
      <c r="G71" s="13"/>
      <c r="H71" s="16"/>
      <c r="I71" s="16"/>
      <c r="J71" s="16"/>
      <c r="K71" s="16"/>
      <c r="L71" s="16"/>
      <c r="M71" s="16"/>
      <c r="N71" s="16"/>
      <c r="O71" s="16"/>
      <c r="P71" s="16"/>
      <c r="Q71" s="13">
        <v>12</v>
      </c>
      <c r="R71" s="13">
        <v>12</v>
      </c>
      <c r="S71" s="13"/>
      <c r="T71" s="13"/>
      <c r="U71" s="16"/>
      <c r="V71" s="16"/>
      <c r="W71" s="432" t="s">
        <v>52</v>
      </c>
      <c r="X71" s="432"/>
      <c r="Y71" s="432"/>
      <c r="Z71" s="13">
        <v>4</v>
      </c>
      <c r="AA71" s="13">
        <v>4</v>
      </c>
      <c r="AB71" s="13"/>
      <c r="AC71" s="16"/>
      <c r="AD71" s="16"/>
      <c r="AE71" s="13"/>
      <c r="AF71" s="13"/>
      <c r="AG71" s="16"/>
      <c r="AH71" s="16"/>
      <c r="AI71" s="13"/>
      <c r="AJ71" s="13"/>
      <c r="AK71" s="16"/>
      <c r="AL71" s="16"/>
      <c r="AM71" s="16"/>
      <c r="AN71" s="16"/>
      <c r="AO71" s="13">
        <v>4</v>
      </c>
      <c r="AP71" s="13">
        <v>4</v>
      </c>
      <c r="AQ71" s="13"/>
      <c r="AR71" s="16"/>
      <c r="AS71" s="16"/>
      <c r="AT71" s="13"/>
      <c r="AU71" s="13"/>
      <c r="AV71" s="16"/>
      <c r="AW71" s="16"/>
      <c r="AX71" s="13"/>
      <c r="AY71" s="13"/>
      <c r="AZ71" s="16"/>
      <c r="BA71" s="16"/>
      <c r="BB71" s="16"/>
      <c r="BC71" s="16"/>
      <c r="BD71" s="41"/>
      <c r="BE71" s="16"/>
      <c r="BF71" s="16"/>
      <c r="BG71" s="16"/>
      <c r="BH71" s="16"/>
      <c r="BI71" s="16"/>
      <c r="BJ71" s="16"/>
      <c r="BK71" s="16"/>
    </row>
    <row r="72" spans="1:63" s="1" customFormat="1" ht="15">
      <c r="A72" s="386" t="s">
        <v>19</v>
      </c>
      <c r="B72" s="386"/>
      <c r="C72" s="386"/>
      <c r="D72" s="13">
        <v>2</v>
      </c>
      <c r="E72" s="13">
        <v>2</v>
      </c>
      <c r="F72" s="13"/>
      <c r="G72" s="13"/>
      <c r="H72" s="16"/>
      <c r="I72" s="16"/>
      <c r="J72" s="16"/>
      <c r="K72" s="16"/>
      <c r="L72" s="16"/>
      <c r="M72" s="16"/>
      <c r="N72" s="16"/>
      <c r="O72" s="16"/>
      <c r="P72" s="16"/>
      <c r="Q72" s="13">
        <v>4</v>
      </c>
      <c r="R72" s="13">
        <v>4</v>
      </c>
      <c r="S72" s="13"/>
      <c r="T72" s="13"/>
      <c r="U72" s="16"/>
      <c r="V72" s="16"/>
      <c r="W72" s="432" t="s">
        <v>19</v>
      </c>
      <c r="X72" s="432"/>
      <c r="Y72" s="432"/>
      <c r="Z72" s="13">
        <v>4</v>
      </c>
      <c r="AA72" s="13">
        <v>4</v>
      </c>
      <c r="AB72" s="13"/>
      <c r="AC72" s="16"/>
      <c r="AD72" s="16"/>
      <c r="AE72" s="13"/>
      <c r="AF72" s="13"/>
      <c r="AG72" s="16"/>
      <c r="AH72" s="16"/>
      <c r="AI72" s="13"/>
      <c r="AJ72" s="13"/>
      <c r="AK72" s="16"/>
      <c r="AL72" s="16"/>
      <c r="AM72" s="16"/>
      <c r="AN72" s="16"/>
      <c r="AO72" s="13">
        <v>4</v>
      </c>
      <c r="AP72" s="13">
        <v>4</v>
      </c>
      <c r="AQ72" s="13"/>
      <c r="AR72" s="16"/>
      <c r="AS72" s="16"/>
      <c r="AT72" s="13"/>
      <c r="AU72" s="13"/>
      <c r="AV72" s="16"/>
      <c r="AW72" s="16"/>
      <c r="AX72" s="13"/>
      <c r="AY72" s="13"/>
      <c r="AZ72" s="16"/>
      <c r="BA72" s="16"/>
      <c r="BB72" s="16"/>
      <c r="BC72" s="16"/>
      <c r="BD72" s="41"/>
      <c r="BE72" s="16"/>
      <c r="BF72" s="16"/>
      <c r="BG72" s="16"/>
      <c r="BH72" s="16"/>
      <c r="BI72" s="16"/>
      <c r="BJ72" s="16"/>
      <c r="BK72" s="16"/>
    </row>
    <row r="73" spans="1:63" s="1" customFormat="1" ht="14.25" customHeight="1">
      <c r="A73" s="432"/>
      <c r="B73" s="432"/>
      <c r="C73" s="432"/>
      <c r="D73" s="13"/>
      <c r="E73" s="16" t="s">
        <v>142</v>
      </c>
      <c r="F73" s="16">
        <v>11.6</v>
      </c>
      <c r="G73" s="16">
        <v>10.29</v>
      </c>
      <c r="H73" s="16">
        <v>23.78</v>
      </c>
      <c r="I73" s="16">
        <v>124</v>
      </c>
      <c r="J73" s="16">
        <v>0.04</v>
      </c>
      <c r="K73" s="16">
        <v>0.36</v>
      </c>
      <c r="L73" s="16">
        <v>25</v>
      </c>
      <c r="M73" s="16">
        <v>68.9</v>
      </c>
      <c r="N73" s="16">
        <v>90.1</v>
      </c>
      <c r="O73" s="16">
        <v>13.8</v>
      </c>
      <c r="P73" s="16">
        <v>0.42</v>
      </c>
      <c r="Q73" s="13"/>
      <c r="R73" s="16" t="s">
        <v>121</v>
      </c>
      <c r="S73" s="16">
        <v>13.92</v>
      </c>
      <c r="T73" s="16">
        <v>12.34</v>
      </c>
      <c r="U73" s="16">
        <v>28.53</v>
      </c>
      <c r="V73" s="16">
        <v>245</v>
      </c>
      <c r="W73" s="432"/>
      <c r="X73" s="432"/>
      <c r="Y73" s="432"/>
      <c r="Z73" s="13"/>
      <c r="AA73" s="13"/>
      <c r="AB73" s="16">
        <v>30.7</v>
      </c>
      <c r="AC73" s="16">
        <v>71.3</v>
      </c>
      <c r="AD73" s="16">
        <v>56.8</v>
      </c>
      <c r="AE73" s="16">
        <v>11.4</v>
      </c>
      <c r="AF73" s="16">
        <v>77.6</v>
      </c>
      <c r="AG73" s="16">
        <v>0.35</v>
      </c>
      <c r="AH73" s="16">
        <v>22</v>
      </c>
      <c r="AI73" s="16">
        <v>982</v>
      </c>
      <c r="AJ73" s="16">
        <v>1.07</v>
      </c>
      <c r="AK73" s="16">
        <v>0.03</v>
      </c>
      <c r="AL73" s="16">
        <v>0.1</v>
      </c>
      <c r="AM73" s="16">
        <v>0.28</v>
      </c>
      <c r="AN73" s="16">
        <v>0.35</v>
      </c>
      <c r="AO73" s="13"/>
      <c r="AP73" s="13"/>
      <c r="AQ73" s="16">
        <v>61.5</v>
      </c>
      <c r="AR73" s="16">
        <v>142.6</v>
      </c>
      <c r="AS73" s="16">
        <v>113.6</v>
      </c>
      <c r="AT73" s="16">
        <v>22.7</v>
      </c>
      <c r="AU73" s="16">
        <v>155.2</v>
      </c>
      <c r="AV73" s="16">
        <v>0.69</v>
      </c>
      <c r="AW73" s="16">
        <v>44</v>
      </c>
      <c r="AX73" s="16">
        <v>1965</v>
      </c>
      <c r="AY73" s="16">
        <v>2.15</v>
      </c>
      <c r="AZ73" s="16">
        <v>0.06</v>
      </c>
      <c r="BA73" s="16">
        <v>0.2</v>
      </c>
      <c r="BB73" s="16">
        <v>0.56</v>
      </c>
      <c r="BC73" s="16">
        <v>0.71</v>
      </c>
      <c r="BD73" s="41"/>
      <c r="BE73" s="16">
        <v>0.07</v>
      </c>
      <c r="BF73" s="16">
        <v>0.73</v>
      </c>
      <c r="BG73" s="16">
        <v>50</v>
      </c>
      <c r="BH73" s="16">
        <v>137.8</v>
      </c>
      <c r="BI73" s="16">
        <v>179.4</v>
      </c>
      <c r="BJ73" s="16">
        <v>27.4</v>
      </c>
      <c r="BK73" s="16">
        <v>0.84</v>
      </c>
    </row>
    <row r="74" spans="1:63" ht="15.75" customHeight="1">
      <c r="A74" s="407" t="s">
        <v>77</v>
      </c>
      <c r="B74" s="407"/>
      <c r="C74" s="407"/>
      <c r="D74" s="116"/>
      <c r="E74" s="117"/>
      <c r="F74" s="80"/>
      <c r="G74" s="81"/>
      <c r="H74" s="81"/>
      <c r="I74" s="82"/>
      <c r="J74" s="252"/>
      <c r="K74" s="252"/>
      <c r="L74" s="252"/>
      <c r="M74" s="252"/>
      <c r="N74" s="252"/>
      <c r="O74" s="252"/>
      <c r="P74" s="252"/>
      <c r="Q74" s="80"/>
      <c r="R74" s="79"/>
      <c r="S74" s="80"/>
      <c r="T74" s="81"/>
      <c r="U74" s="81"/>
      <c r="V74" s="79"/>
      <c r="W74" s="405" t="s">
        <v>173</v>
      </c>
      <c r="X74" s="405"/>
      <c r="Y74" s="405"/>
      <c r="Z74" s="68"/>
      <c r="AA74" s="81" t="s">
        <v>175</v>
      </c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68"/>
      <c r="AP74" s="81" t="s">
        <v>174</v>
      </c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E74" s="252"/>
      <c r="BF74" s="252"/>
      <c r="BG74" s="252"/>
      <c r="BH74" s="252"/>
      <c r="BI74" s="252"/>
      <c r="BJ74" s="252"/>
      <c r="BK74" s="252"/>
    </row>
    <row r="75" spans="1:63" ht="15.75" customHeight="1">
      <c r="A75" s="407" t="s">
        <v>293</v>
      </c>
      <c r="B75" s="407"/>
      <c r="C75" s="407"/>
      <c r="D75" s="84"/>
      <c r="E75" s="79">
        <v>150</v>
      </c>
      <c r="F75" s="74"/>
      <c r="G75" s="68"/>
      <c r="H75" s="68"/>
      <c r="I75" s="75"/>
      <c r="J75" s="251"/>
      <c r="K75" s="251"/>
      <c r="L75" s="251"/>
      <c r="M75" s="251"/>
      <c r="N75" s="251"/>
      <c r="O75" s="251"/>
      <c r="P75" s="251"/>
      <c r="Q75" s="74"/>
      <c r="R75" s="79">
        <v>180</v>
      </c>
      <c r="S75" s="74"/>
      <c r="T75" s="68"/>
      <c r="U75" s="68"/>
      <c r="V75" s="77"/>
      <c r="W75" s="403" t="s">
        <v>9</v>
      </c>
      <c r="X75" s="403"/>
      <c r="Y75" s="403"/>
      <c r="Z75" s="68">
        <v>0.2</v>
      </c>
      <c r="AA75" s="68">
        <v>0.2</v>
      </c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68">
        <v>0.3</v>
      </c>
      <c r="AP75" s="68">
        <v>0.3</v>
      </c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E75" s="251"/>
      <c r="BF75" s="251"/>
      <c r="BG75" s="251"/>
      <c r="BH75" s="251"/>
      <c r="BI75" s="251"/>
      <c r="BJ75" s="251"/>
      <c r="BK75" s="251"/>
    </row>
    <row r="76" spans="1:63" ht="15.75" customHeight="1">
      <c r="A76" s="417" t="s">
        <v>76</v>
      </c>
      <c r="B76" s="417"/>
      <c r="C76" s="417"/>
      <c r="D76" s="84">
        <v>2</v>
      </c>
      <c r="E76" s="77">
        <v>2</v>
      </c>
      <c r="F76" s="74"/>
      <c r="G76" s="68"/>
      <c r="H76" s="68"/>
      <c r="I76" s="75"/>
      <c r="J76" s="251"/>
      <c r="K76" s="251"/>
      <c r="L76" s="251"/>
      <c r="M76" s="251"/>
      <c r="N76" s="251"/>
      <c r="O76" s="251"/>
      <c r="P76" s="251"/>
      <c r="Q76" s="74">
        <v>3</v>
      </c>
      <c r="R76" s="77">
        <v>3</v>
      </c>
      <c r="S76" s="74"/>
      <c r="T76" s="68"/>
      <c r="U76" s="68"/>
      <c r="V76" s="77"/>
      <c r="W76" s="403" t="s">
        <v>6</v>
      </c>
      <c r="X76" s="403"/>
      <c r="Y76" s="403"/>
      <c r="Z76" s="68">
        <v>7</v>
      </c>
      <c r="AA76" s="68">
        <v>7</v>
      </c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68">
        <v>10</v>
      </c>
      <c r="AP76" s="68">
        <v>10</v>
      </c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E76" s="251"/>
      <c r="BF76" s="251"/>
      <c r="BG76" s="251"/>
      <c r="BH76" s="251"/>
      <c r="BI76" s="251"/>
      <c r="BJ76" s="251"/>
      <c r="BK76" s="251"/>
    </row>
    <row r="77" spans="1:63" ht="15.75" customHeight="1">
      <c r="A77" s="417" t="s">
        <v>25</v>
      </c>
      <c r="B77" s="417"/>
      <c r="C77" s="417"/>
      <c r="D77" s="84">
        <v>75</v>
      </c>
      <c r="E77" s="77">
        <v>75</v>
      </c>
      <c r="F77" s="74"/>
      <c r="G77" s="68"/>
      <c r="H77" s="68"/>
      <c r="I77" s="75"/>
      <c r="J77" s="251"/>
      <c r="K77" s="251"/>
      <c r="L77" s="251"/>
      <c r="M77" s="251"/>
      <c r="N77" s="251"/>
      <c r="O77" s="251"/>
      <c r="P77" s="251"/>
      <c r="Q77" s="74">
        <v>90</v>
      </c>
      <c r="R77" s="77">
        <v>90</v>
      </c>
      <c r="S77" s="74"/>
      <c r="T77" s="68"/>
      <c r="U77" s="68"/>
      <c r="V77" s="77"/>
      <c r="W77" s="403" t="s">
        <v>66</v>
      </c>
      <c r="X77" s="403"/>
      <c r="Y77" s="403"/>
      <c r="Z77" s="68">
        <v>130</v>
      </c>
      <c r="AA77" s="68">
        <v>130</v>
      </c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68">
        <v>150</v>
      </c>
      <c r="AP77" s="68">
        <v>150</v>
      </c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E77" s="251"/>
      <c r="BF77" s="251"/>
      <c r="BG77" s="251"/>
      <c r="BH77" s="251"/>
      <c r="BI77" s="251"/>
      <c r="BJ77" s="251"/>
      <c r="BK77" s="251"/>
    </row>
    <row r="78" spans="1:63" ht="15.75" customHeight="1">
      <c r="A78" s="417" t="s">
        <v>66</v>
      </c>
      <c r="B78" s="417"/>
      <c r="C78" s="417"/>
      <c r="D78" s="84">
        <v>90</v>
      </c>
      <c r="E78" s="77">
        <v>90</v>
      </c>
      <c r="F78" s="74"/>
      <c r="G78" s="68"/>
      <c r="H78" s="68"/>
      <c r="I78" s="75"/>
      <c r="J78" s="251"/>
      <c r="K78" s="251"/>
      <c r="L78" s="251"/>
      <c r="M78" s="251"/>
      <c r="N78" s="251"/>
      <c r="O78" s="251"/>
      <c r="P78" s="251"/>
      <c r="Q78" s="74">
        <v>120</v>
      </c>
      <c r="R78" s="77">
        <v>120</v>
      </c>
      <c r="S78" s="74"/>
      <c r="T78" s="68"/>
      <c r="U78" s="68"/>
      <c r="V78" s="77"/>
      <c r="W78" s="85"/>
      <c r="X78" s="85"/>
      <c r="Y78" s="85"/>
      <c r="Z78" s="68"/>
      <c r="AA78" s="68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68"/>
      <c r="AP78" s="68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E78" s="251"/>
      <c r="BF78" s="251"/>
      <c r="BG78" s="251"/>
      <c r="BH78" s="251"/>
      <c r="BI78" s="251"/>
      <c r="BJ78" s="251"/>
      <c r="BK78" s="251"/>
    </row>
    <row r="79" spans="1:63" ht="15.75" customHeight="1">
      <c r="A79" s="417" t="s">
        <v>27</v>
      </c>
      <c r="B79" s="417"/>
      <c r="C79" s="417"/>
      <c r="D79" s="84">
        <v>7</v>
      </c>
      <c r="E79" s="77">
        <v>7</v>
      </c>
      <c r="F79" s="74"/>
      <c r="G79" s="68"/>
      <c r="H79" s="68"/>
      <c r="I79" s="75"/>
      <c r="J79" s="251"/>
      <c r="K79" s="251"/>
      <c r="L79" s="251"/>
      <c r="M79" s="251"/>
      <c r="N79" s="251"/>
      <c r="O79" s="251"/>
      <c r="P79" s="251"/>
      <c r="Q79" s="74">
        <v>10</v>
      </c>
      <c r="R79" s="77">
        <v>10</v>
      </c>
      <c r="S79" s="74"/>
      <c r="T79" s="68"/>
      <c r="U79" s="68"/>
      <c r="V79" s="77"/>
      <c r="W79" s="85"/>
      <c r="X79" s="85"/>
      <c r="Y79" s="85"/>
      <c r="Z79" s="68"/>
      <c r="AA79" s="68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68"/>
      <c r="AP79" s="68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E79" s="251"/>
      <c r="BF79" s="251"/>
      <c r="BG79" s="251"/>
      <c r="BH79" s="251"/>
      <c r="BI79" s="251"/>
      <c r="BJ79" s="251"/>
      <c r="BK79" s="251"/>
    </row>
    <row r="80" spans="1:63" ht="15.75" customHeight="1">
      <c r="A80" s="417"/>
      <c r="B80" s="417"/>
      <c r="C80" s="417"/>
      <c r="D80" s="84"/>
      <c r="E80" s="77"/>
      <c r="F80" s="80">
        <v>1.05</v>
      </c>
      <c r="G80" s="81">
        <v>0.94</v>
      </c>
      <c r="H80" s="81">
        <v>16.76</v>
      </c>
      <c r="I80" s="265">
        <v>76.35</v>
      </c>
      <c r="J80" s="223">
        <v>0.03</v>
      </c>
      <c r="K80" s="224">
        <v>0.98</v>
      </c>
      <c r="L80" s="224">
        <v>15</v>
      </c>
      <c r="M80" s="224">
        <v>104.3</v>
      </c>
      <c r="N80" s="224">
        <v>67.5</v>
      </c>
      <c r="O80" s="224">
        <v>10.5</v>
      </c>
      <c r="P80" s="225">
        <v>0.1</v>
      </c>
      <c r="Q80" s="78"/>
      <c r="R80" s="79"/>
      <c r="S80" s="80">
        <v>2.21</v>
      </c>
      <c r="T80" s="81">
        <v>2.09</v>
      </c>
      <c r="U80" s="81">
        <v>8.31</v>
      </c>
      <c r="V80" s="79">
        <v>121.1</v>
      </c>
      <c r="W80" s="403"/>
      <c r="X80" s="403"/>
      <c r="Y80" s="403"/>
      <c r="Z80" s="68"/>
      <c r="AA80" s="68"/>
      <c r="AB80" s="81">
        <v>0.2</v>
      </c>
      <c r="AC80" s="81">
        <v>5.2</v>
      </c>
      <c r="AD80" s="81">
        <v>8</v>
      </c>
      <c r="AE80" s="81">
        <v>0.9</v>
      </c>
      <c r="AF80" s="81">
        <v>1.6</v>
      </c>
      <c r="AG80" s="81">
        <v>0.19</v>
      </c>
      <c r="AH80" s="81"/>
      <c r="AI80" s="81"/>
      <c r="AJ80" s="81"/>
      <c r="AK80" s="81"/>
      <c r="AL80" s="81">
        <v>0.002</v>
      </c>
      <c r="AM80" s="81">
        <v>0.016</v>
      </c>
      <c r="AN80" s="81">
        <v>0.02</v>
      </c>
      <c r="AO80" s="81"/>
      <c r="AP80" s="81"/>
      <c r="AQ80" s="81">
        <v>0.3</v>
      </c>
      <c r="AR80" s="81">
        <v>7.7</v>
      </c>
      <c r="AS80" s="81">
        <v>10</v>
      </c>
      <c r="AT80" s="81">
        <v>1.3</v>
      </c>
      <c r="AU80" s="81">
        <v>2.5</v>
      </c>
      <c r="AV80" s="81">
        <v>0.28</v>
      </c>
      <c r="AW80" s="81"/>
      <c r="AX80" s="81"/>
      <c r="AY80" s="81"/>
      <c r="AZ80" s="81"/>
      <c r="BA80" s="81">
        <v>0.003</v>
      </c>
      <c r="BB80" s="81">
        <v>0.024</v>
      </c>
      <c r="BC80" s="81">
        <v>0.03</v>
      </c>
      <c r="BE80" s="223">
        <v>0.036</v>
      </c>
      <c r="BF80" s="224">
        <v>1.17</v>
      </c>
      <c r="BG80" s="224">
        <v>18</v>
      </c>
      <c r="BH80" s="224">
        <v>118.6</v>
      </c>
      <c r="BI80" s="224">
        <v>81</v>
      </c>
      <c r="BJ80" s="224">
        <v>12.6</v>
      </c>
      <c r="BK80" s="225">
        <v>0.12</v>
      </c>
    </row>
    <row r="81" spans="1:63" ht="15.75" customHeight="1">
      <c r="A81" s="407" t="s">
        <v>157</v>
      </c>
      <c r="B81" s="407"/>
      <c r="C81" s="407"/>
      <c r="D81" s="84"/>
      <c r="E81" s="79">
        <v>150</v>
      </c>
      <c r="F81" s="74"/>
      <c r="G81" s="68"/>
      <c r="H81" s="68"/>
      <c r="I81" s="325"/>
      <c r="J81" s="220"/>
      <c r="K81" s="221"/>
      <c r="L81" s="221"/>
      <c r="M81" s="221"/>
      <c r="N81" s="221"/>
      <c r="O81" s="221"/>
      <c r="P81" s="222"/>
      <c r="Q81" s="84"/>
      <c r="R81" s="79">
        <v>180</v>
      </c>
      <c r="S81" s="74"/>
      <c r="T81" s="68"/>
      <c r="U81" s="68"/>
      <c r="V81" s="77"/>
      <c r="W81" s="405" t="s">
        <v>157</v>
      </c>
      <c r="X81" s="405"/>
      <c r="Y81" s="405"/>
      <c r="Z81" s="68"/>
      <c r="AA81" s="81">
        <v>150</v>
      </c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81">
        <v>180</v>
      </c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E81" s="220"/>
      <c r="BF81" s="221"/>
      <c r="BG81" s="221"/>
      <c r="BH81" s="221"/>
      <c r="BI81" s="221"/>
      <c r="BJ81" s="221"/>
      <c r="BK81" s="222"/>
    </row>
    <row r="82" spans="1:63" ht="15.75" customHeight="1">
      <c r="A82" s="417" t="s">
        <v>101</v>
      </c>
      <c r="B82" s="417"/>
      <c r="C82" s="417"/>
      <c r="D82" s="84">
        <v>18</v>
      </c>
      <c r="E82" s="77">
        <v>18</v>
      </c>
      <c r="F82" s="74"/>
      <c r="G82" s="68"/>
      <c r="H82" s="68"/>
      <c r="I82" s="325"/>
      <c r="J82" s="220"/>
      <c r="K82" s="221"/>
      <c r="L82" s="221"/>
      <c r="M82" s="221"/>
      <c r="N82" s="221"/>
      <c r="O82" s="221"/>
      <c r="P82" s="222"/>
      <c r="Q82" s="84">
        <v>22</v>
      </c>
      <c r="R82" s="77">
        <v>22</v>
      </c>
      <c r="S82" s="74"/>
      <c r="T82" s="68"/>
      <c r="U82" s="68"/>
      <c r="V82" s="77"/>
      <c r="W82" s="403" t="s">
        <v>101</v>
      </c>
      <c r="X82" s="403"/>
      <c r="Y82" s="403"/>
      <c r="Z82" s="68">
        <v>18</v>
      </c>
      <c r="AA82" s="68">
        <v>18</v>
      </c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22</v>
      </c>
      <c r="AP82" s="68">
        <v>22</v>
      </c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E82" s="220"/>
      <c r="BF82" s="221"/>
      <c r="BG82" s="221"/>
      <c r="BH82" s="221"/>
      <c r="BI82" s="221"/>
      <c r="BJ82" s="221"/>
      <c r="BK82" s="222"/>
    </row>
    <row r="83" spans="1:63" ht="15.75" customHeight="1">
      <c r="A83" s="417" t="s">
        <v>6</v>
      </c>
      <c r="B83" s="417"/>
      <c r="C83" s="417"/>
      <c r="D83" s="84">
        <v>7.5</v>
      </c>
      <c r="E83" s="77">
        <v>7.5</v>
      </c>
      <c r="F83" s="74"/>
      <c r="G83" s="68"/>
      <c r="H83" s="68"/>
      <c r="I83" s="325"/>
      <c r="J83" s="220"/>
      <c r="K83" s="221"/>
      <c r="L83" s="221"/>
      <c r="M83" s="221"/>
      <c r="N83" s="221"/>
      <c r="O83" s="221"/>
      <c r="P83" s="222"/>
      <c r="Q83" s="84">
        <v>10</v>
      </c>
      <c r="R83" s="77">
        <v>10</v>
      </c>
      <c r="S83" s="74"/>
      <c r="T83" s="68"/>
      <c r="U83" s="68"/>
      <c r="V83" s="77"/>
      <c r="W83" s="403" t="s">
        <v>6</v>
      </c>
      <c r="X83" s="403"/>
      <c r="Y83" s="403"/>
      <c r="Z83" s="68">
        <v>7.5</v>
      </c>
      <c r="AA83" s="68">
        <v>7.5</v>
      </c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>
        <v>10</v>
      </c>
      <c r="AP83" s="68">
        <v>10</v>
      </c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E83" s="220"/>
      <c r="BF83" s="221"/>
      <c r="BG83" s="221"/>
      <c r="BH83" s="221"/>
      <c r="BI83" s="221"/>
      <c r="BJ83" s="221"/>
      <c r="BK83" s="222"/>
    </row>
    <row r="84" spans="1:63" ht="15.75" customHeight="1">
      <c r="A84" s="407"/>
      <c r="B84" s="407"/>
      <c r="C84" s="407"/>
      <c r="D84" s="84"/>
      <c r="E84" s="79"/>
      <c r="F84" s="80">
        <v>0.07</v>
      </c>
      <c r="G84" s="81">
        <v>0</v>
      </c>
      <c r="H84" s="81">
        <v>16.7</v>
      </c>
      <c r="I84" s="265">
        <v>93.95</v>
      </c>
      <c r="J84" s="223">
        <v>0.001</v>
      </c>
      <c r="K84" s="224">
        <v>0.06</v>
      </c>
      <c r="L84" s="224"/>
      <c r="M84" s="224">
        <v>7.88</v>
      </c>
      <c r="N84" s="224">
        <v>3.96</v>
      </c>
      <c r="O84" s="224">
        <v>1.01</v>
      </c>
      <c r="P84" s="225">
        <v>0.22</v>
      </c>
      <c r="Q84" s="84"/>
      <c r="R84" s="77"/>
      <c r="S84" s="80">
        <v>0.2</v>
      </c>
      <c r="T84" s="81">
        <v>0.01</v>
      </c>
      <c r="U84" s="81">
        <v>21.94</v>
      </c>
      <c r="V84" s="79">
        <v>125.26</v>
      </c>
      <c r="W84" s="405"/>
      <c r="X84" s="405"/>
      <c r="Y84" s="405"/>
      <c r="Z84" s="68"/>
      <c r="AA84" s="81"/>
      <c r="AB84" s="81">
        <v>0.5</v>
      </c>
      <c r="AC84" s="81">
        <v>20.3</v>
      </c>
      <c r="AD84" s="81">
        <v>7.9</v>
      </c>
      <c r="AE84" s="81">
        <v>1</v>
      </c>
      <c r="AF84" s="81">
        <v>4</v>
      </c>
      <c r="AG84" s="81">
        <v>0.22</v>
      </c>
      <c r="AH84" s="81"/>
      <c r="AI84" s="81"/>
      <c r="AJ84" s="81"/>
      <c r="AK84" s="81">
        <v>0.002</v>
      </c>
      <c r="AL84" s="81">
        <v>0.004</v>
      </c>
      <c r="AM84" s="81">
        <v>0.014</v>
      </c>
      <c r="AN84" s="81">
        <v>0.05</v>
      </c>
      <c r="AO84" s="68"/>
      <c r="AP84" s="68"/>
      <c r="AQ84" s="81">
        <v>0.6</v>
      </c>
      <c r="AR84" s="81">
        <v>24.4</v>
      </c>
      <c r="AS84" s="81">
        <v>9.4</v>
      </c>
      <c r="AT84" s="81">
        <v>1.2</v>
      </c>
      <c r="AU84" s="81">
        <v>4.8</v>
      </c>
      <c r="AV84" s="81">
        <v>0.26</v>
      </c>
      <c r="AW84" s="81"/>
      <c r="AX84" s="81"/>
      <c r="AY84" s="81"/>
      <c r="AZ84" s="81">
        <v>0.002</v>
      </c>
      <c r="BA84" s="81">
        <v>0.004</v>
      </c>
      <c r="BB84" s="81">
        <v>0.017</v>
      </c>
      <c r="BC84" s="81">
        <v>0.07</v>
      </c>
      <c r="BE84" s="223">
        <v>0.01</v>
      </c>
      <c r="BF84" s="224">
        <v>0.07</v>
      </c>
      <c r="BG84" s="224"/>
      <c r="BH84" s="224">
        <v>7.98</v>
      </c>
      <c r="BI84" s="224">
        <v>4.02</v>
      </c>
      <c r="BJ84" s="224">
        <v>1.09</v>
      </c>
      <c r="BK84" s="224">
        <v>0.26</v>
      </c>
    </row>
    <row r="85" spans="1:63" s="107" customFormat="1" ht="15.75" customHeight="1">
      <c r="A85" s="448" t="s">
        <v>168</v>
      </c>
      <c r="B85" s="449"/>
      <c r="C85" s="450"/>
      <c r="D85" s="286"/>
      <c r="E85" s="254">
        <f>SUM(E64+E81)</f>
        <v>200</v>
      </c>
      <c r="F85" s="254">
        <f aca="true" t="shared" si="2" ref="F85:P85">SUM(F73:F84)</f>
        <v>12.72</v>
      </c>
      <c r="G85" s="254">
        <f t="shared" si="2"/>
        <v>11.229999999999999</v>
      </c>
      <c r="H85" s="254">
        <f t="shared" si="2"/>
        <v>57.24000000000001</v>
      </c>
      <c r="I85" s="254">
        <f t="shared" si="2"/>
        <v>294.3</v>
      </c>
      <c r="J85" s="254">
        <f t="shared" si="2"/>
        <v>0.07100000000000001</v>
      </c>
      <c r="K85" s="254">
        <f t="shared" si="2"/>
        <v>1.4</v>
      </c>
      <c r="L85" s="254">
        <f t="shared" si="2"/>
        <v>40</v>
      </c>
      <c r="M85" s="254">
        <f t="shared" si="2"/>
        <v>181.07999999999998</v>
      </c>
      <c r="N85" s="254">
        <f t="shared" si="2"/>
        <v>161.56</v>
      </c>
      <c r="O85" s="254">
        <f t="shared" si="2"/>
        <v>25.310000000000002</v>
      </c>
      <c r="P85" s="254">
        <f t="shared" si="2"/>
        <v>0.74</v>
      </c>
      <c r="Q85" s="286"/>
      <c r="R85" s="254">
        <f>SUM(R64+R81)</f>
        <v>255</v>
      </c>
      <c r="S85" s="254">
        <f aca="true" t="shared" si="3" ref="S85:AC85">SUM(S73:S84)</f>
        <v>16.33</v>
      </c>
      <c r="T85" s="254">
        <f t="shared" si="3"/>
        <v>14.44</v>
      </c>
      <c r="U85" s="254">
        <f t="shared" si="3"/>
        <v>58.78</v>
      </c>
      <c r="V85" s="254">
        <f t="shared" si="3"/>
        <v>491.36</v>
      </c>
      <c r="W85" s="254">
        <f t="shared" si="3"/>
        <v>0</v>
      </c>
      <c r="X85" s="254">
        <f t="shared" si="3"/>
        <v>0</v>
      </c>
      <c r="Y85" s="254">
        <f t="shared" si="3"/>
        <v>0</v>
      </c>
      <c r="Z85" s="254">
        <f t="shared" si="3"/>
        <v>162.7</v>
      </c>
      <c r="AA85" s="254">
        <f t="shared" si="3"/>
        <v>312.7</v>
      </c>
      <c r="AB85" s="254">
        <f t="shared" si="3"/>
        <v>31.4</v>
      </c>
      <c r="AC85" s="254">
        <f t="shared" si="3"/>
        <v>96.8</v>
      </c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54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90"/>
      <c r="BE85" s="254">
        <f aca="true" t="shared" si="4" ref="BE85:BK85">SUM(BE73:BE84)</f>
        <v>0.116</v>
      </c>
      <c r="BF85" s="254">
        <f t="shared" si="4"/>
        <v>1.97</v>
      </c>
      <c r="BG85" s="254">
        <f t="shared" si="4"/>
        <v>68</v>
      </c>
      <c r="BH85" s="254">
        <f t="shared" si="4"/>
        <v>264.38</v>
      </c>
      <c r="BI85" s="254">
        <f t="shared" si="4"/>
        <v>264.41999999999996</v>
      </c>
      <c r="BJ85" s="254">
        <f t="shared" si="4"/>
        <v>41.09</v>
      </c>
      <c r="BK85" s="254">
        <f t="shared" si="4"/>
        <v>1.22</v>
      </c>
    </row>
    <row r="86" spans="1:63" s="111" customFormat="1" ht="15.75" customHeight="1">
      <c r="A86" s="452" t="s">
        <v>15</v>
      </c>
      <c r="B86" s="453"/>
      <c r="C86" s="454"/>
      <c r="D86" s="276"/>
      <c r="E86" s="277">
        <f>E23+E62+E85</f>
        <v>1120</v>
      </c>
      <c r="F86" s="278">
        <f>F23+F62+F85</f>
        <v>40.03</v>
      </c>
      <c r="G86" s="278">
        <f>G23+G62+G85</f>
        <v>33.62</v>
      </c>
      <c r="H86" s="278">
        <f>H23+H62+H85</f>
        <v>181.79000000000002</v>
      </c>
      <c r="I86" s="278">
        <f>I23+I62+I85</f>
        <v>1109.2</v>
      </c>
      <c r="J86" s="278">
        <f>J23+J62+J85</f>
        <v>0.6140000000000001</v>
      </c>
      <c r="K86" s="278">
        <f>K23+K62+K85</f>
        <v>34.21</v>
      </c>
      <c r="L86" s="278">
        <f>L23+L62+L85</f>
        <v>222</v>
      </c>
      <c r="M86" s="278">
        <f>M23+M62+M85</f>
        <v>423.4</v>
      </c>
      <c r="N86" s="278">
        <f>N23+N62+N85</f>
        <v>824.8599999999999</v>
      </c>
      <c r="O86" s="278">
        <f>O23+O62+O85</f>
        <v>275.96999999999997</v>
      </c>
      <c r="P86" s="278">
        <f>P23+P62+P85</f>
        <v>13.86</v>
      </c>
      <c r="Q86" s="279"/>
      <c r="R86" s="277">
        <f>R23+R62+R85</f>
        <v>1485</v>
      </c>
      <c r="S86" s="278">
        <f>S23+S62+S85</f>
        <v>52.39</v>
      </c>
      <c r="T86" s="278">
        <f>T23+T62+T85</f>
        <v>43.73</v>
      </c>
      <c r="U86" s="278">
        <f>U23+U62+U85</f>
        <v>217.83</v>
      </c>
      <c r="V86" s="280">
        <f>V23+V62+V85</f>
        <v>1543.96</v>
      </c>
      <c r="W86" s="452" t="s">
        <v>15</v>
      </c>
      <c r="X86" s="453"/>
      <c r="Y86" s="454"/>
      <c r="Z86" s="281"/>
      <c r="AA86" s="281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1"/>
      <c r="AP86" s="281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E86" s="278">
        <f>BE23+BE62+BE85</f>
        <v>0.27</v>
      </c>
      <c r="BF86" s="278">
        <f>BF23+BF62+BF85</f>
        <v>51.04</v>
      </c>
      <c r="BG86" s="278">
        <f>BG23+BG62+BG85</f>
        <v>313</v>
      </c>
      <c r="BH86" s="278">
        <f>BH23+BH62+BH85</f>
        <v>553.61</v>
      </c>
      <c r="BI86" s="278">
        <f>BI23+BI62+BI85</f>
        <v>1052.47</v>
      </c>
      <c r="BJ86" s="278">
        <f>BJ23+BJ62+BJ85</f>
        <v>336.07000000000005</v>
      </c>
      <c r="BK86" s="278">
        <f>BK23+BK62+BK85</f>
        <v>17.759999999999998</v>
      </c>
    </row>
    <row r="87" spans="1:63" ht="15.75" customHeight="1">
      <c r="A87" s="455" t="s">
        <v>26</v>
      </c>
      <c r="B87" s="456"/>
      <c r="C87" s="457"/>
      <c r="D87" s="84"/>
      <c r="E87" s="77"/>
      <c r="F87" s="74"/>
      <c r="G87" s="68"/>
      <c r="H87" s="68"/>
      <c r="I87" s="75"/>
      <c r="J87" s="251"/>
      <c r="K87" s="251"/>
      <c r="L87" s="251"/>
      <c r="M87" s="251"/>
      <c r="N87" s="251"/>
      <c r="O87" s="251"/>
      <c r="P87" s="251"/>
      <c r="Q87" s="74"/>
      <c r="R87" s="77"/>
      <c r="S87" s="74"/>
      <c r="T87" s="68"/>
      <c r="U87" s="68"/>
      <c r="V87" s="77"/>
      <c r="W87" s="458" t="s">
        <v>26</v>
      </c>
      <c r="X87" s="459"/>
      <c r="Y87" s="460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E87" s="251"/>
      <c r="BF87" s="251"/>
      <c r="BG87" s="251"/>
      <c r="BH87" s="251"/>
      <c r="BI87" s="251"/>
      <c r="BJ87" s="251"/>
      <c r="BK87" s="251"/>
    </row>
    <row r="88" spans="1:63" ht="15.75" customHeight="1">
      <c r="A88" s="451" t="s">
        <v>13</v>
      </c>
      <c r="B88" s="451"/>
      <c r="C88" s="451"/>
      <c r="D88" s="84"/>
      <c r="E88" s="77"/>
      <c r="F88" s="74"/>
      <c r="G88" s="68"/>
      <c r="H88" s="68"/>
      <c r="I88" s="75"/>
      <c r="J88" s="251"/>
      <c r="K88" s="251"/>
      <c r="L88" s="251"/>
      <c r="M88" s="251"/>
      <c r="N88" s="251"/>
      <c r="O88" s="251"/>
      <c r="P88" s="251"/>
      <c r="Q88" s="74"/>
      <c r="R88" s="79"/>
      <c r="S88" s="80"/>
      <c r="T88" s="81"/>
      <c r="U88" s="81"/>
      <c r="V88" s="79"/>
      <c r="W88" s="405" t="s">
        <v>13</v>
      </c>
      <c r="X88" s="405"/>
      <c r="Y88" s="405"/>
      <c r="Z88" s="68"/>
      <c r="AA88" s="68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68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E88" s="251"/>
      <c r="BF88" s="251"/>
      <c r="BG88" s="251"/>
      <c r="BH88" s="251"/>
      <c r="BI88" s="251"/>
      <c r="BJ88" s="251"/>
      <c r="BK88" s="251"/>
    </row>
    <row r="89" spans="1:63" ht="15.75" customHeight="1">
      <c r="A89" s="407" t="s">
        <v>81</v>
      </c>
      <c r="B89" s="407"/>
      <c r="C89" s="407"/>
      <c r="D89" s="78"/>
      <c r="E89" s="79"/>
      <c r="F89" s="74"/>
      <c r="G89" s="68"/>
      <c r="H89" s="68"/>
      <c r="I89" s="75"/>
      <c r="J89" s="251"/>
      <c r="K89" s="251"/>
      <c r="L89" s="251"/>
      <c r="M89" s="251"/>
      <c r="N89" s="251"/>
      <c r="O89" s="251"/>
      <c r="P89" s="251"/>
      <c r="Q89" s="80"/>
      <c r="R89" s="79"/>
      <c r="S89" s="74"/>
      <c r="T89" s="68"/>
      <c r="U89" s="68"/>
      <c r="V89" s="77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E89" s="251"/>
      <c r="BF89" s="251"/>
      <c r="BG89" s="251"/>
      <c r="BH89" s="251"/>
      <c r="BI89" s="251"/>
      <c r="BJ89" s="251"/>
      <c r="BK89" s="251"/>
    </row>
    <row r="90" spans="1:63" ht="15.75" customHeight="1">
      <c r="A90" s="407" t="s">
        <v>284</v>
      </c>
      <c r="B90" s="407"/>
      <c r="C90" s="407"/>
      <c r="D90" s="79" t="s">
        <v>79</v>
      </c>
      <c r="E90" s="112">
        <v>150</v>
      </c>
      <c r="F90" s="74"/>
      <c r="G90" s="68"/>
      <c r="H90" s="68"/>
      <c r="I90" s="75"/>
      <c r="J90" s="251"/>
      <c r="K90" s="251"/>
      <c r="L90" s="251"/>
      <c r="M90" s="251"/>
      <c r="N90" s="251"/>
      <c r="O90" s="251"/>
      <c r="P90" s="251"/>
      <c r="Q90" s="238" t="s">
        <v>80</v>
      </c>
      <c r="R90" s="112">
        <v>200</v>
      </c>
      <c r="S90" s="74"/>
      <c r="T90" s="68"/>
      <c r="U90" s="68"/>
      <c r="V90" s="77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E90" s="251"/>
      <c r="BF90" s="251"/>
      <c r="BG90" s="251"/>
      <c r="BH90" s="251"/>
      <c r="BI90" s="251"/>
      <c r="BJ90" s="251"/>
      <c r="BK90" s="251"/>
    </row>
    <row r="91" spans="1:63" ht="15.75" customHeight="1">
      <c r="A91" s="417" t="s">
        <v>33</v>
      </c>
      <c r="B91" s="417"/>
      <c r="C91" s="417"/>
      <c r="D91" s="113">
        <v>23</v>
      </c>
      <c r="E91" s="114">
        <v>23</v>
      </c>
      <c r="F91" s="115"/>
      <c r="G91" s="68"/>
      <c r="H91" s="68"/>
      <c r="I91" s="75"/>
      <c r="J91" s="251"/>
      <c r="K91" s="251"/>
      <c r="L91" s="251"/>
      <c r="M91" s="251"/>
      <c r="N91" s="251"/>
      <c r="O91" s="251"/>
      <c r="P91" s="251"/>
      <c r="Q91" s="115">
        <v>31</v>
      </c>
      <c r="R91" s="114">
        <v>31</v>
      </c>
      <c r="S91" s="115"/>
      <c r="T91" s="68"/>
      <c r="U91" s="68"/>
      <c r="V91" s="77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E91" s="251"/>
      <c r="BF91" s="251"/>
      <c r="BG91" s="251"/>
      <c r="BH91" s="251"/>
      <c r="BI91" s="251"/>
      <c r="BJ91" s="251"/>
      <c r="BK91" s="251"/>
    </row>
    <row r="92" spans="1:63" ht="15.75" customHeight="1">
      <c r="A92" s="417" t="s">
        <v>25</v>
      </c>
      <c r="B92" s="417"/>
      <c r="C92" s="417"/>
      <c r="D92" s="84">
        <v>75</v>
      </c>
      <c r="E92" s="77">
        <v>75</v>
      </c>
      <c r="F92" s="74"/>
      <c r="G92" s="68"/>
      <c r="H92" s="68"/>
      <c r="I92" s="75"/>
      <c r="J92" s="251"/>
      <c r="K92" s="251"/>
      <c r="L92" s="251"/>
      <c r="M92" s="251"/>
      <c r="N92" s="251"/>
      <c r="O92" s="251"/>
      <c r="P92" s="251"/>
      <c r="Q92" s="74">
        <v>100</v>
      </c>
      <c r="R92" s="77">
        <v>100</v>
      </c>
      <c r="S92" s="74"/>
      <c r="T92" s="68"/>
      <c r="U92" s="68"/>
      <c r="V92" s="77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E92" s="251"/>
      <c r="BF92" s="251"/>
      <c r="BG92" s="251"/>
      <c r="BH92" s="251"/>
      <c r="BI92" s="251"/>
      <c r="BJ92" s="251"/>
      <c r="BK92" s="251"/>
    </row>
    <row r="93" spans="1:63" ht="15.75" customHeight="1">
      <c r="A93" s="417" t="s">
        <v>66</v>
      </c>
      <c r="B93" s="417"/>
      <c r="C93" s="417"/>
      <c r="D93" s="84">
        <v>56</v>
      </c>
      <c r="E93" s="77">
        <v>56</v>
      </c>
      <c r="F93" s="74"/>
      <c r="G93" s="68"/>
      <c r="H93" s="68"/>
      <c r="I93" s="75"/>
      <c r="J93" s="251"/>
      <c r="K93" s="251"/>
      <c r="L93" s="251"/>
      <c r="M93" s="251"/>
      <c r="N93" s="251"/>
      <c r="O93" s="251"/>
      <c r="P93" s="251"/>
      <c r="Q93" s="74">
        <v>75</v>
      </c>
      <c r="R93" s="77">
        <v>75</v>
      </c>
      <c r="S93" s="74"/>
      <c r="T93" s="68"/>
      <c r="U93" s="68"/>
      <c r="V93" s="77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E93" s="251"/>
      <c r="BF93" s="251"/>
      <c r="BG93" s="251"/>
      <c r="BH93" s="251"/>
      <c r="BI93" s="251"/>
      <c r="BJ93" s="251"/>
      <c r="BK93" s="251"/>
    </row>
    <row r="94" spans="1:63" ht="15.75" customHeight="1">
      <c r="A94" s="417" t="s">
        <v>27</v>
      </c>
      <c r="B94" s="417"/>
      <c r="C94" s="417"/>
      <c r="D94" s="84">
        <v>4.5</v>
      </c>
      <c r="E94" s="77">
        <v>4.5</v>
      </c>
      <c r="F94" s="74"/>
      <c r="G94" s="68"/>
      <c r="H94" s="68"/>
      <c r="I94" s="75"/>
      <c r="J94" s="251"/>
      <c r="K94" s="251"/>
      <c r="L94" s="251"/>
      <c r="M94" s="251"/>
      <c r="N94" s="251"/>
      <c r="O94" s="251"/>
      <c r="P94" s="251"/>
      <c r="Q94" s="74">
        <v>6</v>
      </c>
      <c r="R94" s="77">
        <v>6</v>
      </c>
      <c r="S94" s="74"/>
      <c r="T94" s="68"/>
      <c r="U94" s="68"/>
      <c r="V94" s="77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E94" s="251"/>
      <c r="BF94" s="251"/>
      <c r="BG94" s="251"/>
      <c r="BH94" s="251"/>
      <c r="BI94" s="251"/>
      <c r="BJ94" s="251"/>
      <c r="BK94" s="251"/>
    </row>
    <row r="95" spans="1:63" ht="15.75" customHeight="1">
      <c r="A95" s="417" t="s">
        <v>28</v>
      </c>
      <c r="B95" s="417"/>
      <c r="C95" s="417"/>
      <c r="D95" s="84">
        <v>5</v>
      </c>
      <c r="E95" s="77">
        <v>5</v>
      </c>
      <c r="F95" s="74"/>
      <c r="G95" s="68"/>
      <c r="H95" s="68"/>
      <c r="I95" s="75"/>
      <c r="J95" s="251"/>
      <c r="K95" s="251"/>
      <c r="L95" s="251"/>
      <c r="M95" s="251"/>
      <c r="N95" s="251"/>
      <c r="O95" s="251"/>
      <c r="P95" s="251"/>
      <c r="Q95" s="74">
        <v>8</v>
      </c>
      <c r="R95" s="77">
        <v>8</v>
      </c>
      <c r="S95" s="74"/>
      <c r="T95" s="68"/>
      <c r="U95" s="68"/>
      <c r="V95" s="77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E95" s="251"/>
      <c r="BF95" s="251"/>
      <c r="BG95" s="251"/>
      <c r="BH95" s="251"/>
      <c r="BI95" s="251"/>
      <c r="BJ95" s="251"/>
      <c r="BK95" s="251"/>
    </row>
    <row r="96" spans="1:63" ht="18.75" customHeight="1">
      <c r="A96" s="417"/>
      <c r="B96" s="417"/>
      <c r="C96" s="417"/>
      <c r="D96" s="116"/>
      <c r="E96" s="117"/>
      <c r="F96" s="80">
        <v>4.58</v>
      </c>
      <c r="G96" s="81">
        <v>8.48</v>
      </c>
      <c r="H96" s="81">
        <v>25.13</v>
      </c>
      <c r="I96" s="265">
        <v>195</v>
      </c>
      <c r="J96" s="224"/>
      <c r="K96" s="224">
        <v>20</v>
      </c>
      <c r="L96" s="224">
        <v>11.35</v>
      </c>
      <c r="M96" s="224">
        <v>145.2</v>
      </c>
      <c r="N96" s="224">
        <v>96.1</v>
      </c>
      <c r="O96" s="225">
        <v>3.12</v>
      </c>
      <c r="P96" s="225"/>
      <c r="Q96" s="78"/>
      <c r="R96" s="79"/>
      <c r="S96" s="80">
        <v>6.1</v>
      </c>
      <c r="T96" s="81">
        <v>11.3</v>
      </c>
      <c r="U96" s="81">
        <v>33.5</v>
      </c>
      <c r="V96" s="79">
        <v>260</v>
      </c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E96" s="223"/>
      <c r="BF96" s="224">
        <v>20</v>
      </c>
      <c r="BG96" s="224">
        <v>11.35</v>
      </c>
      <c r="BH96" s="224">
        <v>145.2</v>
      </c>
      <c r="BI96" s="224">
        <v>96.1</v>
      </c>
      <c r="BJ96" s="225">
        <v>3.12</v>
      </c>
      <c r="BK96" s="225"/>
    </row>
    <row r="97" spans="1:63" s="1" customFormat="1" ht="15">
      <c r="A97" s="379" t="s">
        <v>159</v>
      </c>
      <c r="B97" s="380"/>
      <c r="C97" s="381"/>
      <c r="D97" s="23"/>
      <c r="E97" s="12">
        <v>35</v>
      </c>
      <c r="F97" s="15"/>
      <c r="G97" s="16"/>
      <c r="H97" s="16"/>
      <c r="I97" s="24"/>
      <c r="J97" s="16"/>
      <c r="K97" s="16"/>
      <c r="L97" s="16"/>
      <c r="M97" s="16"/>
      <c r="N97" s="16"/>
      <c r="O97" s="16"/>
      <c r="P97" s="16"/>
      <c r="Q97" s="9"/>
      <c r="R97" s="12">
        <v>35</v>
      </c>
      <c r="S97" s="15"/>
      <c r="T97" s="16"/>
      <c r="U97" s="13"/>
      <c r="V97" s="14"/>
      <c r="W97" s="379" t="s">
        <v>159</v>
      </c>
      <c r="X97" s="380"/>
      <c r="Y97" s="381"/>
      <c r="Z97" s="13"/>
      <c r="AA97" s="16">
        <v>40</v>
      </c>
      <c r="AB97" s="16"/>
      <c r="AC97" s="13"/>
      <c r="AD97" s="13"/>
      <c r="AE97" s="16"/>
      <c r="AF97" s="16"/>
      <c r="AG97" s="13"/>
      <c r="AH97" s="13"/>
      <c r="AI97" s="16"/>
      <c r="AJ97" s="16"/>
      <c r="AK97" s="13"/>
      <c r="AL97" s="13"/>
      <c r="AM97" s="13"/>
      <c r="AN97" s="13"/>
      <c r="AO97" s="13"/>
      <c r="AP97" s="16">
        <v>40</v>
      </c>
      <c r="AQ97" s="16"/>
      <c r="AR97" s="13"/>
      <c r="AS97" s="13"/>
      <c r="AT97" s="16"/>
      <c r="AU97" s="16"/>
      <c r="AV97" s="13"/>
      <c r="AW97" s="13"/>
      <c r="AX97" s="13"/>
      <c r="AY97" s="16"/>
      <c r="AZ97" s="16"/>
      <c r="BA97" s="13"/>
      <c r="BB97" s="13"/>
      <c r="BC97" s="13"/>
      <c r="BE97" s="16"/>
      <c r="BF97" s="16"/>
      <c r="BG97" s="16"/>
      <c r="BH97" s="16"/>
      <c r="BI97" s="16"/>
      <c r="BJ97" s="16"/>
      <c r="BK97" s="16"/>
    </row>
    <row r="98" spans="1:63" s="1" customFormat="1" ht="15">
      <c r="A98" s="382" t="s">
        <v>28</v>
      </c>
      <c r="B98" s="383"/>
      <c r="C98" s="384"/>
      <c r="D98" s="23">
        <v>5</v>
      </c>
      <c r="E98" s="12">
        <v>5</v>
      </c>
      <c r="F98" s="15"/>
      <c r="G98" s="16"/>
      <c r="H98" s="16"/>
      <c r="I98" s="24"/>
      <c r="J98" s="16"/>
      <c r="K98" s="16"/>
      <c r="L98" s="16"/>
      <c r="M98" s="16"/>
      <c r="N98" s="16"/>
      <c r="O98" s="16"/>
      <c r="P98" s="16"/>
      <c r="Q98" s="9">
        <v>5</v>
      </c>
      <c r="R98" s="12">
        <v>5</v>
      </c>
      <c r="S98" s="15"/>
      <c r="T98" s="16"/>
      <c r="U98" s="16"/>
      <c r="V98" s="12"/>
      <c r="W98" s="382" t="s">
        <v>28</v>
      </c>
      <c r="X98" s="383"/>
      <c r="Y98" s="384"/>
      <c r="Z98" s="13">
        <v>10</v>
      </c>
      <c r="AA98" s="16">
        <v>10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3">
        <v>10</v>
      </c>
      <c r="AP98" s="16">
        <v>10</v>
      </c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E98" s="16"/>
      <c r="BF98" s="16"/>
      <c r="BG98" s="16"/>
      <c r="BH98" s="16"/>
      <c r="BI98" s="16"/>
      <c r="BJ98" s="16"/>
      <c r="BK98" s="16"/>
    </row>
    <row r="99" spans="1:63" s="1" customFormat="1" ht="15">
      <c r="A99" s="382" t="s">
        <v>10</v>
      </c>
      <c r="B99" s="383"/>
      <c r="C99" s="384"/>
      <c r="D99" s="23">
        <v>30</v>
      </c>
      <c r="E99" s="12">
        <v>30</v>
      </c>
      <c r="F99" s="15"/>
      <c r="G99" s="16"/>
      <c r="H99" s="16"/>
      <c r="I99" s="24"/>
      <c r="J99" s="16"/>
      <c r="K99" s="16"/>
      <c r="L99" s="16"/>
      <c r="M99" s="16"/>
      <c r="N99" s="16"/>
      <c r="O99" s="16"/>
      <c r="P99" s="16"/>
      <c r="Q99" s="9">
        <v>30</v>
      </c>
      <c r="R99" s="12">
        <v>30</v>
      </c>
      <c r="S99" s="15"/>
      <c r="T99" s="16"/>
      <c r="U99" s="16"/>
      <c r="V99" s="24"/>
      <c r="W99" s="382" t="s">
        <v>10</v>
      </c>
      <c r="X99" s="383"/>
      <c r="Y99" s="384"/>
      <c r="Z99" s="13">
        <v>30</v>
      </c>
      <c r="AA99" s="16">
        <v>30</v>
      </c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3">
        <v>30</v>
      </c>
      <c r="AP99" s="16">
        <v>30</v>
      </c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E99" s="16"/>
      <c r="BF99" s="16"/>
      <c r="BG99" s="16"/>
      <c r="BH99" s="16"/>
      <c r="BI99" s="16"/>
      <c r="BJ99" s="16"/>
      <c r="BK99" s="16"/>
    </row>
    <row r="100" spans="1:63" s="1" customFormat="1" ht="15">
      <c r="A100" s="382"/>
      <c r="B100" s="383"/>
      <c r="C100" s="384"/>
      <c r="D100" s="23"/>
      <c r="E100" s="12"/>
      <c r="F100" s="15">
        <v>2.45</v>
      </c>
      <c r="G100" s="16">
        <v>7.55</v>
      </c>
      <c r="H100" s="16">
        <v>14.62</v>
      </c>
      <c r="I100" s="16">
        <v>136</v>
      </c>
      <c r="J100" s="15">
        <v>0.05</v>
      </c>
      <c r="K100" s="16"/>
      <c r="L100" s="16">
        <v>40</v>
      </c>
      <c r="M100" s="16">
        <v>9.3</v>
      </c>
      <c r="N100" s="16">
        <v>29.1</v>
      </c>
      <c r="O100" s="16">
        <v>9.9</v>
      </c>
      <c r="P100" s="266">
        <v>0.62</v>
      </c>
      <c r="Q100" s="23"/>
      <c r="R100" s="12"/>
      <c r="S100" s="15">
        <v>2.45</v>
      </c>
      <c r="T100" s="16">
        <v>7.55</v>
      </c>
      <c r="U100" s="16">
        <v>14.62</v>
      </c>
      <c r="V100" s="16">
        <v>136</v>
      </c>
      <c r="W100" s="383"/>
      <c r="X100" s="383"/>
      <c r="Y100" s="384"/>
      <c r="Z100" s="13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3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E100" s="15">
        <v>0.05</v>
      </c>
      <c r="BF100" s="16"/>
      <c r="BG100" s="16">
        <v>40</v>
      </c>
      <c r="BH100" s="16">
        <v>9.3</v>
      </c>
      <c r="BI100" s="16">
        <v>29.1</v>
      </c>
      <c r="BJ100" s="16">
        <v>9.9</v>
      </c>
      <c r="BK100" s="266">
        <v>0.62</v>
      </c>
    </row>
    <row r="101" spans="1:63" ht="15.75" customHeight="1">
      <c r="A101" s="407" t="s">
        <v>173</v>
      </c>
      <c r="B101" s="407"/>
      <c r="C101" s="407"/>
      <c r="D101" s="84"/>
      <c r="E101" s="79">
        <v>150</v>
      </c>
      <c r="F101" s="74"/>
      <c r="G101" s="68"/>
      <c r="H101" s="68"/>
      <c r="I101" s="75"/>
      <c r="J101" s="251"/>
      <c r="K101" s="251"/>
      <c r="L101" s="251"/>
      <c r="M101" s="251"/>
      <c r="N101" s="251"/>
      <c r="O101" s="251"/>
      <c r="P101" s="251"/>
      <c r="Q101" s="74"/>
      <c r="R101" s="79">
        <v>180</v>
      </c>
      <c r="S101" s="118"/>
      <c r="T101" s="119"/>
      <c r="U101" s="119"/>
      <c r="V101" s="117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E101" s="251"/>
      <c r="BF101" s="251"/>
      <c r="BG101" s="251"/>
      <c r="BH101" s="251"/>
      <c r="BI101" s="251"/>
      <c r="BJ101" s="251"/>
      <c r="BK101" s="251"/>
    </row>
    <row r="102" spans="1:63" ht="15.75" customHeight="1">
      <c r="A102" s="417" t="s">
        <v>9</v>
      </c>
      <c r="B102" s="417"/>
      <c r="C102" s="417"/>
      <c r="D102" s="84">
        <v>0.2</v>
      </c>
      <c r="E102" s="77">
        <v>0.2</v>
      </c>
      <c r="F102" s="74"/>
      <c r="G102" s="68"/>
      <c r="H102" s="68"/>
      <c r="I102" s="75"/>
      <c r="J102" s="251"/>
      <c r="K102" s="251"/>
      <c r="L102" s="251"/>
      <c r="M102" s="251"/>
      <c r="N102" s="251"/>
      <c r="O102" s="251"/>
      <c r="P102" s="251"/>
      <c r="Q102" s="74">
        <v>0.3</v>
      </c>
      <c r="R102" s="77">
        <v>0.3</v>
      </c>
      <c r="S102" s="118"/>
      <c r="T102" s="119"/>
      <c r="U102" s="119"/>
      <c r="V102" s="117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E102" s="251"/>
      <c r="BF102" s="251"/>
      <c r="BG102" s="251"/>
      <c r="BH102" s="251"/>
      <c r="BI102" s="251"/>
      <c r="BJ102" s="251"/>
      <c r="BK102" s="251"/>
    </row>
    <row r="103" spans="1:63" ht="15.75" customHeight="1">
      <c r="A103" s="417" t="s">
        <v>6</v>
      </c>
      <c r="B103" s="417"/>
      <c r="C103" s="417"/>
      <c r="D103" s="84">
        <v>7</v>
      </c>
      <c r="E103" s="77">
        <v>7</v>
      </c>
      <c r="F103" s="80"/>
      <c r="G103" s="81"/>
      <c r="H103" s="81"/>
      <c r="I103" s="82"/>
      <c r="J103" s="252"/>
      <c r="K103" s="252"/>
      <c r="L103" s="252"/>
      <c r="M103" s="252"/>
      <c r="N103" s="252"/>
      <c r="O103" s="252"/>
      <c r="P103" s="252"/>
      <c r="Q103" s="74">
        <v>10</v>
      </c>
      <c r="R103" s="77">
        <v>10</v>
      </c>
      <c r="S103" s="80"/>
      <c r="T103" s="81"/>
      <c r="U103" s="81"/>
      <c r="V103" s="7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E103" s="252"/>
      <c r="BF103" s="252"/>
      <c r="BG103" s="252"/>
      <c r="BH103" s="252"/>
      <c r="BI103" s="252"/>
      <c r="BJ103" s="252"/>
      <c r="BK103" s="252"/>
    </row>
    <row r="104" spans="1:63" ht="15.75" customHeight="1">
      <c r="A104" s="417" t="s">
        <v>66</v>
      </c>
      <c r="B104" s="417"/>
      <c r="C104" s="417"/>
      <c r="D104" s="84">
        <v>130</v>
      </c>
      <c r="E104" s="77">
        <v>130</v>
      </c>
      <c r="F104" s="80"/>
      <c r="G104" s="81"/>
      <c r="H104" s="81"/>
      <c r="I104" s="82"/>
      <c r="J104" s="252"/>
      <c r="K104" s="252"/>
      <c r="L104" s="252"/>
      <c r="M104" s="252"/>
      <c r="N104" s="252"/>
      <c r="O104" s="252"/>
      <c r="P104" s="252"/>
      <c r="Q104" s="74">
        <v>150</v>
      </c>
      <c r="R104" s="77">
        <v>150</v>
      </c>
      <c r="S104" s="80"/>
      <c r="T104" s="81"/>
      <c r="U104" s="81"/>
      <c r="V104" s="7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E104" s="252"/>
      <c r="BF104" s="252"/>
      <c r="BG104" s="252"/>
      <c r="BH104" s="252"/>
      <c r="BI104" s="252"/>
      <c r="BJ104" s="252"/>
      <c r="BK104" s="252"/>
    </row>
    <row r="105" spans="1:63" ht="15.75" customHeight="1">
      <c r="A105" s="417"/>
      <c r="B105" s="417"/>
      <c r="C105" s="417"/>
      <c r="D105" s="84"/>
      <c r="E105" s="77"/>
      <c r="F105" s="80">
        <v>0.04</v>
      </c>
      <c r="G105" s="81">
        <v>0.01</v>
      </c>
      <c r="H105" s="81">
        <v>6.99</v>
      </c>
      <c r="I105" s="265">
        <v>28</v>
      </c>
      <c r="J105" s="223"/>
      <c r="K105" s="224"/>
      <c r="L105" s="224"/>
      <c r="M105" s="224">
        <v>8</v>
      </c>
      <c r="N105" s="224">
        <v>1.6</v>
      </c>
      <c r="O105" s="224">
        <v>0.9</v>
      </c>
      <c r="P105" s="225">
        <v>0.19</v>
      </c>
      <c r="Q105" s="84"/>
      <c r="R105" s="77"/>
      <c r="S105" s="80">
        <v>0.06</v>
      </c>
      <c r="T105" s="81">
        <v>0.02</v>
      </c>
      <c r="U105" s="81">
        <v>9.99</v>
      </c>
      <c r="V105" s="79">
        <v>40</v>
      </c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E105" s="223"/>
      <c r="BF105" s="224"/>
      <c r="BG105" s="224"/>
      <c r="BH105" s="224">
        <v>10</v>
      </c>
      <c r="BI105" s="224">
        <v>2.5</v>
      </c>
      <c r="BJ105" s="224">
        <v>1.3</v>
      </c>
      <c r="BK105" s="225">
        <v>0.28</v>
      </c>
    </row>
    <row r="106" spans="1:63" ht="15.75" customHeight="1" hidden="1">
      <c r="A106" s="417"/>
      <c r="B106" s="417"/>
      <c r="C106" s="417"/>
      <c r="D106" s="84"/>
      <c r="E106" s="77"/>
      <c r="F106" s="74"/>
      <c r="G106" s="68"/>
      <c r="H106" s="68"/>
      <c r="I106" s="75"/>
      <c r="J106" s="251"/>
      <c r="K106" s="251"/>
      <c r="L106" s="251"/>
      <c r="M106" s="251"/>
      <c r="N106" s="251"/>
      <c r="O106" s="251"/>
      <c r="P106" s="251"/>
      <c r="Q106" s="74"/>
      <c r="R106" s="77"/>
      <c r="S106" s="74"/>
      <c r="T106" s="68"/>
      <c r="U106" s="68"/>
      <c r="V106" s="77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E106" s="251"/>
      <c r="BF106" s="251"/>
      <c r="BG106" s="251"/>
      <c r="BH106" s="251"/>
      <c r="BI106" s="251"/>
      <c r="BJ106" s="251"/>
      <c r="BK106" s="251"/>
    </row>
    <row r="107" spans="1:63" ht="15.75" customHeight="1" hidden="1">
      <c r="A107" s="417"/>
      <c r="B107" s="417"/>
      <c r="C107" s="417"/>
      <c r="D107" s="84"/>
      <c r="E107" s="77"/>
      <c r="F107" s="80"/>
      <c r="G107" s="81"/>
      <c r="H107" s="81"/>
      <c r="I107" s="82"/>
      <c r="J107" s="252"/>
      <c r="K107" s="252"/>
      <c r="L107" s="252"/>
      <c r="M107" s="252"/>
      <c r="N107" s="252"/>
      <c r="O107" s="252"/>
      <c r="P107" s="252"/>
      <c r="Q107" s="80"/>
      <c r="R107" s="79"/>
      <c r="S107" s="80"/>
      <c r="T107" s="81"/>
      <c r="U107" s="81"/>
      <c r="V107" s="7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E107" s="252"/>
      <c r="BF107" s="252"/>
      <c r="BG107" s="252"/>
      <c r="BH107" s="252"/>
      <c r="BI107" s="252"/>
      <c r="BJ107" s="252"/>
      <c r="BK107" s="252"/>
    </row>
    <row r="108" spans="1:63" ht="18.75" customHeight="1" hidden="1">
      <c r="A108" s="407"/>
      <c r="B108" s="407"/>
      <c r="C108" s="407"/>
      <c r="D108" s="84"/>
      <c r="E108" s="79"/>
      <c r="F108" s="80"/>
      <c r="G108" s="81"/>
      <c r="H108" s="81"/>
      <c r="I108" s="82"/>
      <c r="J108" s="252"/>
      <c r="K108" s="252"/>
      <c r="L108" s="252"/>
      <c r="M108" s="252"/>
      <c r="N108" s="252"/>
      <c r="O108" s="252"/>
      <c r="P108" s="252"/>
      <c r="Q108" s="74"/>
      <c r="R108" s="79"/>
      <c r="S108" s="80"/>
      <c r="T108" s="81"/>
      <c r="U108" s="81"/>
      <c r="V108" s="7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E108" s="252"/>
      <c r="BF108" s="252"/>
      <c r="BG108" s="252"/>
      <c r="BH108" s="252"/>
      <c r="BI108" s="252"/>
      <c r="BJ108" s="252"/>
      <c r="BK108" s="252"/>
    </row>
    <row r="109" spans="1:63" ht="15.75" customHeight="1">
      <c r="A109" s="404" t="s">
        <v>110</v>
      </c>
      <c r="B109" s="412"/>
      <c r="C109" s="405"/>
      <c r="D109" s="84">
        <v>100</v>
      </c>
      <c r="E109" s="79">
        <v>100</v>
      </c>
      <c r="F109" s="80">
        <v>0.4</v>
      </c>
      <c r="G109" s="81">
        <v>0.4</v>
      </c>
      <c r="H109" s="81">
        <v>9.8</v>
      </c>
      <c r="I109" s="82">
        <v>44</v>
      </c>
      <c r="J109" s="223">
        <v>0.033</v>
      </c>
      <c r="K109" s="224"/>
      <c r="L109" s="224">
        <v>20</v>
      </c>
      <c r="M109" s="224">
        <v>8.4</v>
      </c>
      <c r="N109" s="224">
        <v>29.4</v>
      </c>
      <c r="O109" s="224">
        <v>5.9</v>
      </c>
      <c r="P109" s="225">
        <v>29.4</v>
      </c>
      <c r="Q109" s="74">
        <v>100</v>
      </c>
      <c r="R109" s="79">
        <v>100</v>
      </c>
      <c r="S109" s="80">
        <v>0.4</v>
      </c>
      <c r="T109" s="81">
        <v>0.4</v>
      </c>
      <c r="U109" s="81">
        <v>9.8</v>
      </c>
      <c r="V109" s="79">
        <v>44</v>
      </c>
      <c r="W109" s="405" t="s">
        <v>110</v>
      </c>
      <c r="X109" s="405"/>
      <c r="Y109" s="405"/>
      <c r="Z109" s="68">
        <v>100</v>
      </c>
      <c r="AA109" s="81">
        <v>100</v>
      </c>
      <c r="AB109" s="81">
        <v>26</v>
      </c>
      <c r="AC109" s="81">
        <v>278</v>
      </c>
      <c r="AD109" s="81">
        <v>16</v>
      </c>
      <c r="AE109" s="81">
        <v>9</v>
      </c>
      <c r="AF109" s="81">
        <v>11</v>
      </c>
      <c r="AG109" s="81">
        <v>2.2</v>
      </c>
      <c r="AH109" s="81"/>
      <c r="AI109" s="81">
        <v>30</v>
      </c>
      <c r="AJ109" s="81">
        <v>0.2</v>
      </c>
      <c r="AK109" s="81">
        <v>0.03</v>
      </c>
      <c r="AL109" s="81">
        <v>0.02</v>
      </c>
      <c r="AM109" s="81">
        <v>0.3</v>
      </c>
      <c r="AN109" s="81">
        <v>10</v>
      </c>
      <c r="AO109" s="68">
        <v>100</v>
      </c>
      <c r="AP109" s="81">
        <v>100</v>
      </c>
      <c r="AQ109" s="81">
        <v>26</v>
      </c>
      <c r="AR109" s="81">
        <v>278</v>
      </c>
      <c r="AS109" s="81">
        <v>16</v>
      </c>
      <c r="AT109" s="81">
        <v>9</v>
      </c>
      <c r="AU109" s="81">
        <v>11</v>
      </c>
      <c r="AV109" s="81">
        <v>2.2</v>
      </c>
      <c r="AW109" s="81"/>
      <c r="AX109" s="81">
        <v>30</v>
      </c>
      <c r="AY109" s="81">
        <v>0.2</v>
      </c>
      <c r="AZ109" s="81">
        <v>0.03</v>
      </c>
      <c r="BA109" s="81">
        <v>0.02</v>
      </c>
      <c r="BB109" s="81">
        <v>0.3</v>
      </c>
      <c r="BC109" s="81">
        <v>10</v>
      </c>
      <c r="BE109" s="223">
        <v>0.033</v>
      </c>
      <c r="BF109" s="224"/>
      <c r="BG109" s="224">
        <v>20</v>
      </c>
      <c r="BH109" s="224">
        <v>8.4</v>
      </c>
      <c r="BI109" s="224">
        <v>29.4</v>
      </c>
      <c r="BJ109" s="224">
        <v>5.9</v>
      </c>
      <c r="BK109" s="225">
        <v>29.4</v>
      </c>
    </row>
    <row r="110" spans="1:63" ht="15.75" customHeight="1">
      <c r="A110" s="461" t="s">
        <v>166</v>
      </c>
      <c r="B110" s="461"/>
      <c r="C110" s="461"/>
      <c r="D110" s="91"/>
      <c r="E110" s="92">
        <f>SUM(E90+E97+E101+E109)</f>
        <v>435</v>
      </c>
      <c r="F110" s="106">
        <f>SUM(F88:F109)</f>
        <v>7.470000000000001</v>
      </c>
      <c r="G110" s="106">
        <f>SUM(G88:G109)</f>
        <v>16.44</v>
      </c>
      <c r="H110" s="106">
        <f>SUM(H88:H109)</f>
        <v>56.540000000000006</v>
      </c>
      <c r="I110" s="229">
        <f>SUM(I88:I109)</f>
        <v>403</v>
      </c>
      <c r="J110" s="229">
        <f aca="true" t="shared" si="5" ref="J110:P110">SUM(J88:J109)</f>
        <v>0.083</v>
      </c>
      <c r="K110" s="229">
        <f t="shared" si="5"/>
        <v>20</v>
      </c>
      <c r="L110" s="229">
        <f t="shared" si="5"/>
        <v>71.35</v>
      </c>
      <c r="M110" s="229">
        <f t="shared" si="5"/>
        <v>170.9</v>
      </c>
      <c r="N110" s="229">
        <f t="shared" si="5"/>
        <v>156.2</v>
      </c>
      <c r="O110" s="229">
        <f t="shared" si="5"/>
        <v>19.82</v>
      </c>
      <c r="P110" s="229">
        <f t="shared" si="5"/>
        <v>30.209999999999997</v>
      </c>
      <c r="Q110" s="106"/>
      <c r="R110" s="92">
        <f>SUM(R90+R97+R101+R109)</f>
        <v>515</v>
      </c>
      <c r="S110" s="106">
        <f>SUM(S88:S109)</f>
        <v>9.010000000000002</v>
      </c>
      <c r="T110" s="106">
        <f>SUM(T88:T109)</f>
        <v>19.27</v>
      </c>
      <c r="U110" s="106">
        <f>SUM(U88:U109)</f>
        <v>67.91</v>
      </c>
      <c r="V110" s="106">
        <f>SUM(V88:V109)</f>
        <v>480</v>
      </c>
      <c r="W110" s="405" t="s">
        <v>166</v>
      </c>
      <c r="X110" s="405"/>
      <c r="Y110" s="405"/>
      <c r="Z110" s="94"/>
      <c r="AA110" s="95" t="e">
        <f>SUM(AA87+AA89+"#REF!+T104))))")</f>
        <v>#VALUE!</v>
      </c>
      <c r="AB110" s="94" t="e">
        <f>SUM("#REF!+U93+#REF!))))")</f>
        <v>#VALUE!</v>
      </c>
      <c r="AC110" s="94" t="e">
        <f>SUM("#REF!+V93+#REF!))))")</f>
        <v>#VALUE!</v>
      </c>
      <c r="AD110" s="94" t="e">
        <f>SUM("#REF!+W93+#REF!))))")</f>
        <v>#VALUE!</v>
      </c>
      <c r="AE110" s="94" t="e">
        <f>SUM("#REF!+X93+#REF!))))")</f>
        <v>#VALUE!</v>
      </c>
      <c r="AF110" s="94" t="e">
        <f>SUM("#REF!+Y93+#REF!))))")</f>
        <v>#VALUE!</v>
      </c>
      <c r="AG110" s="94" t="e">
        <f>SUM("#REF!+Z93+#REF!))))")</f>
        <v>#VALUE!</v>
      </c>
      <c r="AH110" s="94" t="e">
        <f>SUM("#REF!+AA93+#REF!))))")</f>
        <v>#VALUE!</v>
      </c>
      <c r="AI110" s="94" t="e">
        <f>SUM("#REF!+AB93+#REF!))))")</f>
        <v>#VALUE!</v>
      </c>
      <c r="AJ110" s="94" t="e">
        <f>SUM("#REF!+AC93+#REF!))))")</f>
        <v>#VALUE!</v>
      </c>
      <c r="AK110" s="94" t="e">
        <f>SUM("#REF!+AD93+#REF!))))")</f>
        <v>#VALUE!</v>
      </c>
      <c r="AL110" s="94" t="e">
        <f>SUM("#REF!+AE93+#REF!))))")</f>
        <v>#VALUE!</v>
      </c>
      <c r="AM110" s="94" t="e">
        <f>SUM("#REF!+AF93+#REF!))))")</f>
        <v>#VALUE!</v>
      </c>
      <c r="AN110" s="94" t="e">
        <f>SUM("#REF!+AG93+#REF!))))")</f>
        <v>#VALUE!</v>
      </c>
      <c r="AO110" s="68"/>
      <c r="AP110" s="81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E110" s="229">
        <f aca="true" t="shared" si="6" ref="BE110:BK110">SUM(BE88:BE109)</f>
        <v>0.083</v>
      </c>
      <c r="BF110" s="229">
        <f t="shared" si="6"/>
        <v>20</v>
      </c>
      <c r="BG110" s="229">
        <f t="shared" si="6"/>
        <v>71.35</v>
      </c>
      <c r="BH110" s="229">
        <f t="shared" si="6"/>
        <v>172.9</v>
      </c>
      <c r="BI110" s="229">
        <f t="shared" si="6"/>
        <v>157.1</v>
      </c>
      <c r="BJ110" s="229">
        <f t="shared" si="6"/>
        <v>20.22</v>
      </c>
      <c r="BK110" s="229">
        <f t="shared" si="6"/>
        <v>30.299999999999997</v>
      </c>
    </row>
    <row r="111" spans="1:63" ht="15.75" customHeight="1">
      <c r="A111" s="451" t="s">
        <v>16</v>
      </c>
      <c r="B111" s="451"/>
      <c r="C111" s="451"/>
      <c r="D111" s="84"/>
      <c r="E111" s="77"/>
      <c r="F111" s="74"/>
      <c r="G111" s="68"/>
      <c r="H111" s="68"/>
      <c r="I111" s="75"/>
      <c r="J111" s="251"/>
      <c r="K111" s="251"/>
      <c r="L111" s="251"/>
      <c r="M111" s="251"/>
      <c r="N111" s="251"/>
      <c r="O111" s="251"/>
      <c r="P111" s="251"/>
      <c r="Q111" s="74"/>
      <c r="R111" s="77"/>
      <c r="S111" s="115"/>
      <c r="T111" s="67"/>
      <c r="U111" s="67"/>
      <c r="V111" s="114"/>
      <c r="W111" s="405" t="s">
        <v>16</v>
      </c>
      <c r="X111" s="405"/>
      <c r="Y111" s="405"/>
      <c r="Z111" s="68"/>
      <c r="AA111" s="68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8"/>
      <c r="AP111" s="68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E111" s="251"/>
      <c r="BF111" s="251"/>
      <c r="BG111" s="251"/>
      <c r="BH111" s="251"/>
      <c r="BI111" s="251"/>
      <c r="BJ111" s="251"/>
      <c r="BK111" s="251"/>
    </row>
    <row r="112" spans="1:63" ht="15.75" customHeight="1">
      <c r="A112" s="404" t="s">
        <v>285</v>
      </c>
      <c r="B112" s="404"/>
      <c r="C112" s="404"/>
      <c r="D112" s="84"/>
      <c r="E112" s="79">
        <v>150</v>
      </c>
      <c r="F112" s="74"/>
      <c r="G112" s="68"/>
      <c r="H112" s="68"/>
      <c r="I112" s="75"/>
      <c r="J112" s="251"/>
      <c r="K112" s="251"/>
      <c r="L112" s="251"/>
      <c r="M112" s="251"/>
      <c r="N112" s="251"/>
      <c r="O112" s="251"/>
      <c r="P112" s="251"/>
      <c r="Q112" s="74"/>
      <c r="R112" s="79">
        <v>250</v>
      </c>
      <c r="S112" s="74"/>
      <c r="T112" s="68"/>
      <c r="U112" s="68"/>
      <c r="V112" s="77"/>
      <c r="W112" s="405" t="s">
        <v>147</v>
      </c>
      <c r="X112" s="405"/>
      <c r="Y112" s="405"/>
      <c r="Z112" s="68"/>
      <c r="AA112" s="81">
        <v>150</v>
      </c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81">
        <v>250</v>
      </c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E112" s="251"/>
      <c r="BF112" s="251"/>
      <c r="BG112" s="251"/>
      <c r="BH112" s="251"/>
      <c r="BI112" s="251"/>
      <c r="BJ112" s="251"/>
      <c r="BK112" s="251"/>
    </row>
    <row r="113" spans="1:63" ht="15.75" customHeight="1">
      <c r="A113" s="404" t="s">
        <v>160</v>
      </c>
      <c r="B113" s="404"/>
      <c r="C113" s="404"/>
      <c r="D113" s="120"/>
      <c r="E113" s="79"/>
      <c r="F113" s="74"/>
      <c r="G113" s="68"/>
      <c r="H113" s="68"/>
      <c r="I113" s="75"/>
      <c r="J113" s="251"/>
      <c r="K113" s="251"/>
      <c r="L113" s="251"/>
      <c r="M113" s="251"/>
      <c r="N113" s="251"/>
      <c r="O113" s="251"/>
      <c r="P113" s="251"/>
      <c r="Q113" s="74"/>
      <c r="R113" s="79"/>
      <c r="S113" s="74"/>
      <c r="T113" s="68"/>
      <c r="U113" s="68"/>
      <c r="V113" s="77"/>
      <c r="W113" s="405" t="s">
        <v>160</v>
      </c>
      <c r="X113" s="405"/>
      <c r="Y113" s="405"/>
      <c r="Z113" s="66"/>
      <c r="AA113" s="81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81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E113" s="251"/>
      <c r="BF113" s="251"/>
      <c r="BG113" s="251"/>
      <c r="BH113" s="251"/>
      <c r="BI113" s="251"/>
      <c r="BJ113" s="251"/>
      <c r="BK113" s="251"/>
    </row>
    <row r="114" spans="1:63" ht="15.75" customHeight="1">
      <c r="A114" s="402" t="s">
        <v>68</v>
      </c>
      <c r="B114" s="402"/>
      <c r="C114" s="402"/>
      <c r="D114" s="97" t="s">
        <v>99</v>
      </c>
      <c r="E114" s="77">
        <v>45</v>
      </c>
      <c r="F114" s="74"/>
      <c r="G114" s="68"/>
      <c r="H114" s="68"/>
      <c r="I114" s="75"/>
      <c r="J114" s="251"/>
      <c r="K114" s="251"/>
      <c r="L114" s="251"/>
      <c r="M114" s="251"/>
      <c r="N114" s="251"/>
      <c r="O114" s="251"/>
      <c r="P114" s="251"/>
      <c r="Q114" s="235" t="s">
        <v>128</v>
      </c>
      <c r="R114" s="77">
        <v>75</v>
      </c>
      <c r="S114" s="74"/>
      <c r="T114" s="68"/>
      <c r="U114" s="68"/>
      <c r="V114" s="77"/>
      <c r="W114" s="403" t="s">
        <v>68</v>
      </c>
      <c r="X114" s="403"/>
      <c r="Y114" s="403"/>
      <c r="Z114" s="121" t="s">
        <v>99</v>
      </c>
      <c r="AA114" s="68">
        <v>45</v>
      </c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121" t="s">
        <v>128</v>
      </c>
      <c r="AP114" s="68">
        <v>75</v>
      </c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E114" s="251"/>
      <c r="BF114" s="251"/>
      <c r="BG114" s="251"/>
      <c r="BH114" s="251"/>
      <c r="BI114" s="251"/>
      <c r="BJ114" s="251"/>
      <c r="BK114" s="251"/>
    </row>
    <row r="115" spans="1:63" ht="15.75" customHeight="1">
      <c r="A115" s="402" t="s">
        <v>32</v>
      </c>
      <c r="B115" s="402"/>
      <c r="C115" s="402"/>
      <c r="D115" s="84">
        <v>6</v>
      </c>
      <c r="E115" s="77">
        <v>6</v>
      </c>
      <c r="F115" s="74"/>
      <c r="G115" s="68"/>
      <c r="H115" s="68"/>
      <c r="I115" s="75"/>
      <c r="J115" s="251"/>
      <c r="K115" s="251"/>
      <c r="L115" s="251"/>
      <c r="M115" s="251"/>
      <c r="N115" s="251"/>
      <c r="O115" s="251"/>
      <c r="P115" s="251"/>
      <c r="Q115" s="74">
        <v>10</v>
      </c>
      <c r="R115" s="77">
        <v>10</v>
      </c>
      <c r="S115" s="74"/>
      <c r="T115" s="68"/>
      <c r="U115" s="68"/>
      <c r="V115" s="77"/>
      <c r="W115" s="403" t="s">
        <v>145</v>
      </c>
      <c r="X115" s="403"/>
      <c r="Y115" s="403"/>
      <c r="Z115" s="68">
        <v>6</v>
      </c>
      <c r="AA115" s="68">
        <v>6</v>
      </c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>
        <v>10</v>
      </c>
      <c r="AP115" s="68">
        <v>10</v>
      </c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E115" s="251"/>
      <c r="BF115" s="251"/>
      <c r="BG115" s="251"/>
      <c r="BH115" s="251"/>
      <c r="BI115" s="251"/>
      <c r="BJ115" s="251"/>
      <c r="BK115" s="251"/>
    </row>
    <row r="116" spans="1:63" ht="15.75" customHeight="1">
      <c r="A116" s="402" t="s">
        <v>48</v>
      </c>
      <c r="B116" s="402"/>
      <c r="C116" s="402"/>
      <c r="D116" s="84">
        <v>7.5</v>
      </c>
      <c r="E116" s="77">
        <v>6</v>
      </c>
      <c r="F116" s="74"/>
      <c r="G116" s="68"/>
      <c r="H116" s="68"/>
      <c r="I116" s="75"/>
      <c r="J116" s="251"/>
      <c r="K116" s="251"/>
      <c r="L116" s="251"/>
      <c r="M116" s="251"/>
      <c r="N116" s="251"/>
      <c r="O116" s="251"/>
      <c r="P116" s="251"/>
      <c r="Q116" s="74">
        <v>13</v>
      </c>
      <c r="R116" s="77">
        <v>10</v>
      </c>
      <c r="S116" s="74"/>
      <c r="T116" s="68"/>
      <c r="U116" s="68"/>
      <c r="V116" s="77"/>
      <c r="W116" s="403" t="s">
        <v>48</v>
      </c>
      <c r="X116" s="403"/>
      <c r="Y116" s="403"/>
      <c r="Z116" s="68">
        <v>7.5</v>
      </c>
      <c r="AA116" s="68">
        <v>6</v>
      </c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>
        <v>13</v>
      </c>
      <c r="AP116" s="68">
        <v>10</v>
      </c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E116" s="251"/>
      <c r="BF116" s="251"/>
      <c r="BG116" s="251"/>
      <c r="BH116" s="251"/>
      <c r="BI116" s="251"/>
      <c r="BJ116" s="251"/>
      <c r="BK116" s="251"/>
    </row>
    <row r="117" spans="1:63" ht="15.75" customHeight="1">
      <c r="A117" s="402" t="s">
        <v>18</v>
      </c>
      <c r="B117" s="402"/>
      <c r="C117" s="402"/>
      <c r="D117" s="84">
        <v>7.2</v>
      </c>
      <c r="E117" s="77">
        <v>6</v>
      </c>
      <c r="F117" s="74"/>
      <c r="G117" s="68"/>
      <c r="H117" s="68"/>
      <c r="I117" s="75"/>
      <c r="J117" s="251"/>
      <c r="K117" s="251"/>
      <c r="L117" s="251"/>
      <c r="M117" s="251"/>
      <c r="N117" s="251"/>
      <c r="O117" s="251"/>
      <c r="P117" s="251"/>
      <c r="Q117" s="74">
        <v>12</v>
      </c>
      <c r="R117" s="77">
        <v>10</v>
      </c>
      <c r="S117" s="74"/>
      <c r="T117" s="68"/>
      <c r="U117" s="68"/>
      <c r="V117" s="77"/>
      <c r="W117" s="403" t="s">
        <v>18</v>
      </c>
      <c r="X117" s="403"/>
      <c r="Y117" s="403"/>
      <c r="Z117" s="68">
        <v>7.2</v>
      </c>
      <c r="AA117" s="68">
        <v>6</v>
      </c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>
        <v>12</v>
      </c>
      <c r="AP117" s="68">
        <v>10</v>
      </c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E117" s="251"/>
      <c r="BF117" s="251"/>
      <c r="BG117" s="251"/>
      <c r="BH117" s="251"/>
      <c r="BI117" s="251"/>
      <c r="BJ117" s="251"/>
      <c r="BK117" s="251"/>
    </row>
    <row r="118" spans="1:63" ht="15.75" customHeight="1">
      <c r="A118" s="402" t="s">
        <v>28</v>
      </c>
      <c r="B118" s="402"/>
      <c r="C118" s="402"/>
      <c r="D118" s="84">
        <v>1.5</v>
      </c>
      <c r="E118" s="77">
        <v>1.5</v>
      </c>
      <c r="F118" s="74"/>
      <c r="G118" s="68"/>
      <c r="H118" s="68"/>
      <c r="I118" s="75"/>
      <c r="J118" s="251"/>
      <c r="K118" s="251"/>
      <c r="L118" s="251"/>
      <c r="M118" s="251"/>
      <c r="N118" s="251"/>
      <c r="O118" s="251"/>
      <c r="P118" s="251"/>
      <c r="Q118" s="74">
        <v>2.5</v>
      </c>
      <c r="R118" s="77">
        <v>2.5</v>
      </c>
      <c r="S118" s="74"/>
      <c r="T118" s="68"/>
      <c r="U118" s="68"/>
      <c r="V118" s="77"/>
      <c r="W118" s="403" t="s">
        <v>28</v>
      </c>
      <c r="X118" s="403"/>
      <c r="Y118" s="403"/>
      <c r="Z118" s="68">
        <v>1.5</v>
      </c>
      <c r="AA118" s="68">
        <v>1.5</v>
      </c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>
        <v>2.5</v>
      </c>
      <c r="AP118" s="68">
        <v>2.5</v>
      </c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E118" s="251"/>
      <c r="BF118" s="251"/>
      <c r="BG118" s="251"/>
      <c r="BH118" s="251"/>
      <c r="BI118" s="251"/>
      <c r="BJ118" s="251"/>
      <c r="BK118" s="251"/>
    </row>
    <row r="119" spans="1:63" ht="15.75" customHeight="1">
      <c r="A119" s="402" t="s">
        <v>161</v>
      </c>
      <c r="B119" s="402"/>
      <c r="C119" s="402"/>
      <c r="D119" s="84">
        <v>112.5</v>
      </c>
      <c r="E119" s="77">
        <v>112.5</v>
      </c>
      <c r="F119" s="74"/>
      <c r="G119" s="68"/>
      <c r="H119" s="68"/>
      <c r="I119" s="75"/>
      <c r="J119" s="251"/>
      <c r="K119" s="251"/>
      <c r="L119" s="251"/>
      <c r="M119" s="251"/>
      <c r="N119" s="251"/>
      <c r="O119" s="251"/>
      <c r="P119" s="251"/>
      <c r="Q119" s="74">
        <v>187</v>
      </c>
      <c r="R119" s="77">
        <v>187</v>
      </c>
      <c r="S119" s="74"/>
      <c r="T119" s="68"/>
      <c r="U119" s="68"/>
      <c r="V119" s="77"/>
      <c r="W119" s="403" t="s">
        <v>161</v>
      </c>
      <c r="X119" s="403"/>
      <c r="Y119" s="403"/>
      <c r="Z119" s="68">
        <v>112.5</v>
      </c>
      <c r="AA119" s="68">
        <v>112.5</v>
      </c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>
        <v>187</v>
      </c>
      <c r="AP119" s="68">
        <v>187</v>
      </c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E119" s="251"/>
      <c r="BF119" s="251"/>
      <c r="BG119" s="251"/>
      <c r="BH119" s="251"/>
      <c r="BI119" s="251"/>
      <c r="BJ119" s="251"/>
      <c r="BK119" s="251"/>
    </row>
    <row r="120" spans="1:63" ht="15.75" customHeight="1">
      <c r="A120" s="404"/>
      <c r="B120" s="404"/>
      <c r="C120" s="404"/>
      <c r="D120" s="84"/>
      <c r="E120" s="77"/>
      <c r="F120" s="80">
        <v>1.61</v>
      </c>
      <c r="G120" s="81">
        <v>1.7</v>
      </c>
      <c r="H120" s="81">
        <v>10.28</v>
      </c>
      <c r="I120" s="265">
        <v>72.85</v>
      </c>
      <c r="J120" s="223">
        <v>0.85</v>
      </c>
      <c r="K120" s="224">
        <v>6.1</v>
      </c>
      <c r="L120" s="224">
        <v>4.6</v>
      </c>
      <c r="M120" s="224">
        <v>20.56</v>
      </c>
      <c r="N120" s="224">
        <v>54.36</v>
      </c>
      <c r="O120" s="224">
        <v>20.85</v>
      </c>
      <c r="P120" s="225">
        <v>0.78</v>
      </c>
      <c r="Q120" s="84"/>
      <c r="R120" s="77"/>
      <c r="S120" s="80">
        <v>2.68</v>
      </c>
      <c r="T120" s="81">
        <v>2.83</v>
      </c>
      <c r="U120" s="81">
        <v>17.14</v>
      </c>
      <c r="V120" s="79">
        <v>114.89</v>
      </c>
      <c r="W120" s="405"/>
      <c r="X120" s="405"/>
      <c r="Y120" s="405"/>
      <c r="Z120" s="68"/>
      <c r="AA120" s="68"/>
      <c r="AB120" s="81">
        <v>62.05</v>
      </c>
      <c r="AC120" s="81">
        <v>288.79</v>
      </c>
      <c r="AD120" s="81">
        <v>14.7</v>
      </c>
      <c r="AE120" s="81">
        <v>16.2</v>
      </c>
      <c r="AF120" s="81">
        <v>39.99</v>
      </c>
      <c r="AG120" s="81">
        <v>0.65</v>
      </c>
      <c r="AH120" s="81"/>
      <c r="AI120" s="81">
        <v>729</v>
      </c>
      <c r="AJ120" s="81">
        <v>0.84</v>
      </c>
      <c r="AK120" s="81">
        <v>0.067</v>
      </c>
      <c r="AL120" s="81">
        <v>0.037</v>
      </c>
      <c r="AM120" s="81">
        <v>0.71</v>
      </c>
      <c r="AN120" s="81">
        <v>4.95</v>
      </c>
      <c r="AO120" s="68"/>
      <c r="AP120" s="68"/>
      <c r="AQ120" s="81">
        <v>103.42</v>
      </c>
      <c r="AR120" s="81">
        <v>481.32</v>
      </c>
      <c r="AS120" s="81">
        <v>24.6</v>
      </c>
      <c r="AT120" s="81">
        <v>27</v>
      </c>
      <c r="AU120" s="81">
        <v>66.65</v>
      </c>
      <c r="AV120" s="81">
        <v>1.08</v>
      </c>
      <c r="AW120" s="81"/>
      <c r="AX120" s="81">
        <v>1215</v>
      </c>
      <c r="AY120" s="81">
        <v>1.415</v>
      </c>
      <c r="AZ120" s="81">
        <v>0.115</v>
      </c>
      <c r="BA120" s="81">
        <v>0.062</v>
      </c>
      <c r="BB120" s="81">
        <v>1.182</v>
      </c>
      <c r="BC120" s="81">
        <v>8.25</v>
      </c>
      <c r="BE120" s="223">
        <v>0.09</v>
      </c>
      <c r="BF120" s="224">
        <v>6.6</v>
      </c>
      <c r="BG120" s="224">
        <v>5</v>
      </c>
      <c r="BH120" s="224">
        <v>21.38</v>
      </c>
      <c r="BI120" s="224">
        <v>56.62</v>
      </c>
      <c r="BJ120" s="224">
        <v>21.58</v>
      </c>
      <c r="BK120" s="225">
        <v>0.88</v>
      </c>
    </row>
    <row r="121" spans="1:63" ht="17.25" customHeight="1">
      <c r="A121" s="407" t="s">
        <v>206</v>
      </c>
      <c r="B121" s="407"/>
      <c r="C121" s="407"/>
      <c r="D121" s="84" t="s">
        <v>207</v>
      </c>
      <c r="E121" s="79">
        <v>180</v>
      </c>
      <c r="F121" s="74"/>
      <c r="G121" s="68"/>
      <c r="H121" s="68"/>
      <c r="I121" s="75"/>
      <c r="J121" s="251"/>
      <c r="K121" s="251"/>
      <c r="L121" s="251"/>
      <c r="M121" s="251"/>
      <c r="N121" s="251"/>
      <c r="O121" s="251"/>
      <c r="P121" s="251"/>
      <c r="Q121" s="74" t="s">
        <v>208</v>
      </c>
      <c r="R121" s="79">
        <v>230</v>
      </c>
      <c r="S121" s="74"/>
      <c r="T121" s="68"/>
      <c r="U121" s="68"/>
      <c r="V121" s="77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E121" s="251"/>
      <c r="BF121" s="251"/>
      <c r="BG121" s="251"/>
      <c r="BH121" s="251"/>
      <c r="BI121" s="251"/>
      <c r="BJ121" s="251"/>
      <c r="BK121" s="251"/>
    </row>
    <row r="122" spans="1:63" ht="16.5" customHeight="1">
      <c r="A122" s="417" t="s">
        <v>129</v>
      </c>
      <c r="B122" s="417"/>
      <c r="C122" s="417"/>
      <c r="D122" s="84">
        <v>97</v>
      </c>
      <c r="E122" s="77">
        <v>72</v>
      </c>
      <c r="F122" s="74"/>
      <c r="G122" s="68"/>
      <c r="H122" s="68"/>
      <c r="I122" s="75"/>
      <c r="J122" s="251"/>
      <c r="K122" s="251"/>
      <c r="L122" s="251"/>
      <c r="M122" s="251"/>
      <c r="N122" s="251"/>
      <c r="O122" s="251"/>
      <c r="P122" s="251"/>
      <c r="Q122" s="74">
        <v>124</v>
      </c>
      <c r="R122" s="77">
        <v>92</v>
      </c>
      <c r="S122" s="74"/>
      <c r="T122" s="68"/>
      <c r="U122" s="68"/>
      <c r="V122" s="77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E122" s="251"/>
      <c r="BF122" s="251"/>
      <c r="BG122" s="251"/>
      <c r="BH122" s="251"/>
      <c r="BI122" s="251"/>
      <c r="BJ122" s="251"/>
      <c r="BK122" s="251"/>
    </row>
    <row r="123" spans="1:63" ht="16.5" customHeight="1">
      <c r="A123" s="417" t="s">
        <v>344</v>
      </c>
      <c r="B123" s="417"/>
      <c r="C123" s="417"/>
      <c r="D123" s="84">
        <v>45</v>
      </c>
      <c r="E123" s="77">
        <v>44</v>
      </c>
      <c r="F123" s="74"/>
      <c r="G123" s="68"/>
      <c r="H123" s="68"/>
      <c r="I123" s="75"/>
      <c r="J123" s="251"/>
      <c r="K123" s="251"/>
      <c r="L123" s="251"/>
      <c r="M123" s="251"/>
      <c r="N123" s="251"/>
      <c r="O123" s="251"/>
      <c r="P123" s="251"/>
      <c r="Q123" s="74">
        <v>57</v>
      </c>
      <c r="R123" s="77">
        <v>56</v>
      </c>
      <c r="S123" s="74"/>
      <c r="T123" s="68"/>
      <c r="U123" s="68"/>
      <c r="V123" s="77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E123" s="251"/>
      <c r="BF123" s="251"/>
      <c r="BG123" s="251"/>
      <c r="BH123" s="251"/>
      <c r="BI123" s="251"/>
      <c r="BJ123" s="251"/>
      <c r="BK123" s="251"/>
    </row>
    <row r="124" spans="1:63" ht="15.75" customHeight="1">
      <c r="A124" s="417" t="s">
        <v>68</v>
      </c>
      <c r="B124" s="417"/>
      <c r="C124" s="417"/>
      <c r="D124" s="84">
        <v>103</v>
      </c>
      <c r="E124" s="77">
        <v>77</v>
      </c>
      <c r="F124" s="74"/>
      <c r="G124" s="68"/>
      <c r="H124" s="68"/>
      <c r="I124" s="75"/>
      <c r="J124" s="251"/>
      <c r="K124" s="251"/>
      <c r="L124" s="251"/>
      <c r="M124" s="251"/>
      <c r="N124" s="251"/>
      <c r="O124" s="251"/>
      <c r="P124" s="251"/>
      <c r="Q124" s="74">
        <v>129</v>
      </c>
      <c r="R124" s="77">
        <v>97</v>
      </c>
      <c r="S124" s="74"/>
      <c r="T124" s="68"/>
      <c r="U124" s="68"/>
      <c r="V124" s="77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E124" s="251"/>
      <c r="BF124" s="251"/>
      <c r="BG124" s="251"/>
      <c r="BH124" s="251"/>
      <c r="BI124" s="251"/>
      <c r="BJ124" s="251"/>
      <c r="BK124" s="251"/>
    </row>
    <row r="125" spans="1:63" ht="15.75" customHeight="1">
      <c r="A125" s="104" t="s">
        <v>296</v>
      </c>
      <c r="B125" s="105"/>
      <c r="C125" s="85"/>
      <c r="D125" s="84">
        <v>7.2</v>
      </c>
      <c r="E125" s="77">
        <v>7.2</v>
      </c>
      <c r="F125" s="74"/>
      <c r="G125" s="68"/>
      <c r="H125" s="68"/>
      <c r="I125" s="75"/>
      <c r="J125" s="251"/>
      <c r="K125" s="251"/>
      <c r="L125" s="251"/>
      <c r="M125" s="251"/>
      <c r="N125" s="251"/>
      <c r="O125" s="251"/>
      <c r="P125" s="251"/>
      <c r="Q125" s="74">
        <v>9</v>
      </c>
      <c r="R125" s="77">
        <v>9</v>
      </c>
      <c r="S125" s="74"/>
      <c r="T125" s="68"/>
      <c r="U125" s="68"/>
      <c r="V125" s="77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E125" s="251"/>
      <c r="BF125" s="251"/>
      <c r="BG125" s="251"/>
      <c r="BH125" s="251"/>
      <c r="BI125" s="251"/>
      <c r="BJ125" s="251"/>
      <c r="BK125" s="251"/>
    </row>
    <row r="126" spans="1:63" ht="15.75" customHeight="1">
      <c r="A126" s="417" t="s">
        <v>48</v>
      </c>
      <c r="B126" s="417"/>
      <c r="C126" s="417"/>
      <c r="D126" s="84">
        <v>40</v>
      </c>
      <c r="E126" s="77">
        <v>32</v>
      </c>
      <c r="F126" s="74"/>
      <c r="G126" s="68"/>
      <c r="H126" s="68"/>
      <c r="I126" s="75"/>
      <c r="J126" s="251"/>
      <c r="K126" s="251"/>
      <c r="L126" s="251"/>
      <c r="M126" s="251"/>
      <c r="N126" s="251"/>
      <c r="O126" s="251"/>
      <c r="P126" s="251"/>
      <c r="Q126" s="74">
        <v>50</v>
      </c>
      <c r="R126" s="77">
        <v>40</v>
      </c>
      <c r="S126" s="74"/>
      <c r="T126" s="68"/>
      <c r="U126" s="68"/>
      <c r="V126" s="77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E126" s="251"/>
      <c r="BF126" s="251"/>
      <c r="BG126" s="251"/>
      <c r="BH126" s="251"/>
      <c r="BI126" s="251"/>
      <c r="BJ126" s="251"/>
      <c r="BK126" s="251"/>
    </row>
    <row r="127" spans="1:63" ht="15.75" customHeight="1">
      <c r="A127" s="417" t="s">
        <v>18</v>
      </c>
      <c r="B127" s="417"/>
      <c r="C127" s="417"/>
      <c r="D127" s="84">
        <v>22</v>
      </c>
      <c r="E127" s="77">
        <v>18</v>
      </c>
      <c r="F127" s="74"/>
      <c r="G127" s="68"/>
      <c r="H127" s="68"/>
      <c r="I127" s="75"/>
      <c r="J127" s="251"/>
      <c r="K127" s="251"/>
      <c r="L127" s="251"/>
      <c r="M127" s="251"/>
      <c r="N127" s="251"/>
      <c r="O127" s="251"/>
      <c r="P127" s="251"/>
      <c r="Q127" s="74">
        <v>28</v>
      </c>
      <c r="R127" s="77">
        <v>23</v>
      </c>
      <c r="S127" s="74"/>
      <c r="T127" s="68"/>
      <c r="U127" s="68"/>
      <c r="V127" s="77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E127" s="251"/>
      <c r="BF127" s="251"/>
      <c r="BG127" s="251"/>
      <c r="BH127" s="251"/>
      <c r="BI127" s="251"/>
      <c r="BJ127" s="251"/>
      <c r="BK127" s="251"/>
    </row>
    <row r="128" spans="1:63" ht="15.75" customHeight="1">
      <c r="A128" s="417" t="s">
        <v>138</v>
      </c>
      <c r="B128" s="417"/>
      <c r="C128" s="417"/>
      <c r="D128" s="84">
        <v>8</v>
      </c>
      <c r="E128" s="77">
        <v>5</v>
      </c>
      <c r="F128" s="74"/>
      <c r="G128" s="68"/>
      <c r="H128" s="68"/>
      <c r="I128" s="75"/>
      <c r="J128" s="251"/>
      <c r="K128" s="251"/>
      <c r="L128" s="251"/>
      <c r="M128" s="251"/>
      <c r="N128" s="251"/>
      <c r="O128" s="251"/>
      <c r="P128" s="251"/>
      <c r="Q128" s="74">
        <v>10</v>
      </c>
      <c r="R128" s="77">
        <v>6</v>
      </c>
      <c r="S128" s="74"/>
      <c r="T128" s="68"/>
      <c r="U128" s="68"/>
      <c r="V128" s="77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E128" s="251"/>
      <c r="BF128" s="251"/>
      <c r="BG128" s="251"/>
      <c r="BH128" s="251"/>
      <c r="BI128" s="251"/>
      <c r="BJ128" s="251"/>
      <c r="BK128" s="251"/>
    </row>
    <row r="129" spans="1:63" ht="15.75" customHeight="1">
      <c r="A129" s="407" t="s">
        <v>184</v>
      </c>
      <c r="B129" s="407"/>
      <c r="C129" s="407"/>
      <c r="D129" s="84"/>
      <c r="E129" s="79">
        <v>30</v>
      </c>
      <c r="F129" s="74"/>
      <c r="G129" s="68"/>
      <c r="H129" s="68"/>
      <c r="I129" s="75"/>
      <c r="J129" s="251"/>
      <c r="K129" s="251"/>
      <c r="L129" s="251"/>
      <c r="M129" s="251"/>
      <c r="N129" s="251"/>
      <c r="O129" s="251"/>
      <c r="P129" s="251"/>
      <c r="Q129" s="74"/>
      <c r="R129" s="79">
        <v>40</v>
      </c>
      <c r="S129" s="74"/>
      <c r="T129" s="68"/>
      <c r="U129" s="68"/>
      <c r="V129" s="77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E129" s="251"/>
      <c r="BF129" s="251"/>
      <c r="BG129" s="251"/>
      <c r="BH129" s="251"/>
      <c r="BI129" s="251"/>
      <c r="BJ129" s="251"/>
      <c r="BK129" s="251"/>
    </row>
    <row r="130" spans="1:63" ht="16.5" customHeight="1">
      <c r="A130" s="408" t="s">
        <v>292</v>
      </c>
      <c r="B130" s="408"/>
      <c r="C130" s="408"/>
      <c r="D130" s="84">
        <v>7.5</v>
      </c>
      <c r="E130" s="77">
        <v>7.5</v>
      </c>
      <c r="F130" s="100"/>
      <c r="G130" s="101"/>
      <c r="H130" s="101"/>
      <c r="I130" s="102"/>
      <c r="J130" s="255"/>
      <c r="K130" s="255"/>
      <c r="L130" s="255"/>
      <c r="M130" s="255"/>
      <c r="N130" s="255"/>
      <c r="O130" s="255"/>
      <c r="P130" s="255"/>
      <c r="Q130" s="74">
        <v>10</v>
      </c>
      <c r="R130" s="77">
        <v>10</v>
      </c>
      <c r="S130" s="100"/>
      <c r="T130" s="101"/>
      <c r="U130" s="101"/>
      <c r="V130" s="127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E130" s="255"/>
      <c r="BF130" s="255"/>
      <c r="BG130" s="255"/>
      <c r="BH130" s="255"/>
      <c r="BI130" s="255"/>
      <c r="BJ130" s="255"/>
      <c r="BK130" s="255"/>
    </row>
    <row r="131" spans="1:63" ht="16.5" customHeight="1">
      <c r="A131" s="408" t="s">
        <v>21</v>
      </c>
      <c r="B131" s="408"/>
      <c r="C131" s="408"/>
      <c r="D131" s="128">
        <v>2.25</v>
      </c>
      <c r="E131" s="129">
        <v>2.25</v>
      </c>
      <c r="F131" s="100"/>
      <c r="G131" s="101"/>
      <c r="H131" s="101"/>
      <c r="I131" s="102"/>
      <c r="J131" s="255"/>
      <c r="K131" s="255"/>
      <c r="L131" s="255"/>
      <c r="M131" s="255"/>
      <c r="N131" s="255"/>
      <c r="O131" s="255"/>
      <c r="P131" s="255"/>
      <c r="Q131" s="160">
        <v>3</v>
      </c>
      <c r="R131" s="129">
        <v>3</v>
      </c>
      <c r="S131" s="100"/>
      <c r="T131" s="101"/>
      <c r="U131" s="101"/>
      <c r="V131" s="127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E131" s="255"/>
      <c r="BF131" s="255"/>
      <c r="BG131" s="255"/>
      <c r="BH131" s="255"/>
      <c r="BI131" s="255"/>
      <c r="BJ131" s="255"/>
      <c r="BK131" s="255"/>
    </row>
    <row r="132" spans="1:63" ht="16.5" customHeight="1">
      <c r="A132" s="409" t="s">
        <v>66</v>
      </c>
      <c r="B132" s="409"/>
      <c r="C132" s="409"/>
      <c r="D132" s="84">
        <v>22.5</v>
      </c>
      <c r="E132" s="77">
        <v>22.5</v>
      </c>
      <c r="F132" s="130"/>
      <c r="G132" s="131"/>
      <c r="H132" s="131"/>
      <c r="I132" s="132"/>
      <c r="J132" s="256"/>
      <c r="K132" s="256"/>
      <c r="L132" s="256"/>
      <c r="M132" s="256"/>
      <c r="N132" s="256"/>
      <c r="O132" s="256"/>
      <c r="P132" s="256"/>
      <c r="Q132" s="74">
        <v>30</v>
      </c>
      <c r="R132" s="77">
        <v>30</v>
      </c>
      <c r="S132" s="130"/>
      <c r="T132" s="131"/>
      <c r="U132" s="131"/>
      <c r="V132" s="133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E132" s="256"/>
      <c r="BF132" s="256"/>
      <c r="BG132" s="256"/>
      <c r="BH132" s="256"/>
      <c r="BI132" s="256"/>
      <c r="BJ132" s="256"/>
      <c r="BK132" s="256"/>
    </row>
    <row r="133" spans="1:63" ht="15.75" customHeight="1">
      <c r="A133" s="410" t="s">
        <v>7</v>
      </c>
      <c r="B133" s="410"/>
      <c r="C133" s="410"/>
      <c r="D133" s="84">
        <v>3</v>
      </c>
      <c r="E133" s="77">
        <v>3</v>
      </c>
      <c r="F133" s="80"/>
      <c r="G133" s="81"/>
      <c r="H133" s="81"/>
      <c r="I133" s="82"/>
      <c r="J133" s="252"/>
      <c r="K133" s="252"/>
      <c r="L133" s="252"/>
      <c r="M133" s="252"/>
      <c r="N133" s="252"/>
      <c r="O133" s="252"/>
      <c r="P133" s="252"/>
      <c r="Q133" s="74">
        <v>4</v>
      </c>
      <c r="R133" s="77">
        <v>4</v>
      </c>
      <c r="S133" s="80"/>
      <c r="T133" s="81"/>
      <c r="U133" s="81"/>
      <c r="V133" s="7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E133" s="252"/>
      <c r="BF133" s="252"/>
      <c r="BG133" s="252"/>
      <c r="BH133" s="252"/>
      <c r="BI133" s="252"/>
      <c r="BJ133" s="252"/>
      <c r="BK133" s="252"/>
    </row>
    <row r="134" spans="1:63" ht="15.75" customHeight="1">
      <c r="A134" s="417"/>
      <c r="B134" s="417"/>
      <c r="C134" s="417"/>
      <c r="D134" s="84"/>
      <c r="E134" s="77"/>
      <c r="F134" s="80">
        <v>9.09</v>
      </c>
      <c r="G134" s="81">
        <v>6.5</v>
      </c>
      <c r="H134" s="81">
        <v>16.49</v>
      </c>
      <c r="I134" s="265">
        <v>261</v>
      </c>
      <c r="J134" s="223">
        <v>0.18</v>
      </c>
      <c r="K134" s="224">
        <v>7.34</v>
      </c>
      <c r="L134" s="224">
        <v>22</v>
      </c>
      <c r="M134" s="224">
        <v>39.6</v>
      </c>
      <c r="N134" s="224">
        <v>118.01</v>
      </c>
      <c r="O134" s="224">
        <v>36.7</v>
      </c>
      <c r="P134" s="225">
        <v>1.45</v>
      </c>
      <c r="Q134" s="84"/>
      <c r="R134" s="77"/>
      <c r="S134" s="80">
        <v>12.08</v>
      </c>
      <c r="T134" s="81">
        <v>8.64</v>
      </c>
      <c r="U134" s="81">
        <v>21.29</v>
      </c>
      <c r="V134" s="79">
        <v>311</v>
      </c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E134" s="223">
        <v>0.24</v>
      </c>
      <c r="BF134" s="224">
        <v>9.44</v>
      </c>
      <c r="BG134" s="224">
        <v>30</v>
      </c>
      <c r="BH134" s="224">
        <v>51.9</v>
      </c>
      <c r="BI134" s="224">
        <v>154.5</v>
      </c>
      <c r="BJ134" s="224">
        <v>48.2</v>
      </c>
      <c r="BK134" s="225">
        <v>1.93</v>
      </c>
    </row>
    <row r="135" spans="1:63" ht="15.75" customHeight="1">
      <c r="A135" s="407" t="s">
        <v>157</v>
      </c>
      <c r="B135" s="407"/>
      <c r="C135" s="407"/>
      <c r="D135" s="84"/>
      <c r="E135" s="79">
        <v>150</v>
      </c>
      <c r="F135" s="74"/>
      <c r="G135" s="68"/>
      <c r="H135" s="68"/>
      <c r="I135" s="325"/>
      <c r="J135" s="220"/>
      <c r="K135" s="221"/>
      <c r="L135" s="221"/>
      <c r="M135" s="221"/>
      <c r="N135" s="221"/>
      <c r="O135" s="221"/>
      <c r="P135" s="222"/>
      <c r="Q135" s="84"/>
      <c r="R135" s="79">
        <v>180</v>
      </c>
      <c r="S135" s="74"/>
      <c r="T135" s="68"/>
      <c r="U135" s="68"/>
      <c r="V135" s="77"/>
      <c r="W135" s="405" t="s">
        <v>157</v>
      </c>
      <c r="X135" s="405"/>
      <c r="Y135" s="405"/>
      <c r="Z135" s="68"/>
      <c r="AA135" s="81">
        <v>150</v>
      </c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81">
        <v>180</v>
      </c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E135" s="220"/>
      <c r="BF135" s="221"/>
      <c r="BG135" s="221"/>
      <c r="BH135" s="221"/>
      <c r="BI135" s="221"/>
      <c r="BJ135" s="221"/>
      <c r="BK135" s="222"/>
    </row>
    <row r="136" spans="1:63" ht="15.75" customHeight="1">
      <c r="A136" s="417" t="s">
        <v>101</v>
      </c>
      <c r="B136" s="417"/>
      <c r="C136" s="417"/>
      <c r="D136" s="84">
        <v>18</v>
      </c>
      <c r="E136" s="77">
        <v>18</v>
      </c>
      <c r="F136" s="74"/>
      <c r="G136" s="68"/>
      <c r="H136" s="68"/>
      <c r="I136" s="325"/>
      <c r="J136" s="220"/>
      <c r="K136" s="221"/>
      <c r="L136" s="221"/>
      <c r="M136" s="221"/>
      <c r="N136" s="221"/>
      <c r="O136" s="221"/>
      <c r="P136" s="222"/>
      <c r="Q136" s="84">
        <v>22</v>
      </c>
      <c r="R136" s="77">
        <v>22</v>
      </c>
      <c r="S136" s="74"/>
      <c r="T136" s="68"/>
      <c r="U136" s="68"/>
      <c r="V136" s="77"/>
      <c r="W136" s="403" t="s">
        <v>101</v>
      </c>
      <c r="X136" s="403"/>
      <c r="Y136" s="403"/>
      <c r="Z136" s="68">
        <v>18</v>
      </c>
      <c r="AA136" s="68">
        <v>18</v>
      </c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>
        <v>22</v>
      </c>
      <c r="AP136" s="68">
        <v>22</v>
      </c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E136" s="220"/>
      <c r="BF136" s="221"/>
      <c r="BG136" s="221"/>
      <c r="BH136" s="221"/>
      <c r="BI136" s="221"/>
      <c r="BJ136" s="221"/>
      <c r="BK136" s="222"/>
    </row>
    <row r="137" spans="1:63" ht="15.75" customHeight="1">
      <c r="A137" s="417" t="s">
        <v>6</v>
      </c>
      <c r="B137" s="417"/>
      <c r="C137" s="417"/>
      <c r="D137" s="84">
        <v>7.5</v>
      </c>
      <c r="E137" s="77">
        <v>7.5</v>
      </c>
      <c r="F137" s="74"/>
      <c r="G137" s="68"/>
      <c r="H137" s="68"/>
      <c r="I137" s="325"/>
      <c r="J137" s="220"/>
      <c r="K137" s="221"/>
      <c r="L137" s="221"/>
      <c r="M137" s="221"/>
      <c r="N137" s="221"/>
      <c r="O137" s="221"/>
      <c r="P137" s="222"/>
      <c r="Q137" s="84">
        <v>10</v>
      </c>
      <c r="R137" s="77">
        <v>10</v>
      </c>
      <c r="S137" s="74"/>
      <c r="T137" s="68"/>
      <c r="U137" s="68"/>
      <c r="V137" s="77"/>
      <c r="W137" s="403" t="s">
        <v>6</v>
      </c>
      <c r="X137" s="403"/>
      <c r="Y137" s="403"/>
      <c r="Z137" s="68">
        <v>7.5</v>
      </c>
      <c r="AA137" s="68">
        <v>7.5</v>
      </c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>
        <v>10</v>
      </c>
      <c r="AP137" s="68">
        <v>10</v>
      </c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E137" s="220"/>
      <c r="BF137" s="221"/>
      <c r="BG137" s="221"/>
      <c r="BH137" s="221"/>
      <c r="BI137" s="221"/>
      <c r="BJ137" s="221"/>
      <c r="BK137" s="222"/>
    </row>
    <row r="138" spans="1:63" ht="15.75" customHeight="1">
      <c r="A138" s="407"/>
      <c r="B138" s="407"/>
      <c r="C138" s="407"/>
      <c r="D138" s="84"/>
      <c r="E138" s="79"/>
      <c r="F138" s="80">
        <v>0.07</v>
      </c>
      <c r="G138" s="81">
        <v>0</v>
      </c>
      <c r="H138" s="81">
        <v>16.7</v>
      </c>
      <c r="I138" s="265">
        <v>93.95</v>
      </c>
      <c r="J138" s="223">
        <v>0.001</v>
      </c>
      <c r="K138" s="224">
        <v>0.06</v>
      </c>
      <c r="L138" s="224"/>
      <c r="M138" s="224">
        <v>7.88</v>
      </c>
      <c r="N138" s="224">
        <v>3.96</v>
      </c>
      <c r="O138" s="224">
        <v>1.01</v>
      </c>
      <c r="P138" s="225">
        <v>0.22</v>
      </c>
      <c r="Q138" s="84"/>
      <c r="R138" s="77"/>
      <c r="S138" s="80">
        <v>0.2</v>
      </c>
      <c r="T138" s="81">
        <v>0.01</v>
      </c>
      <c r="U138" s="81">
        <v>21.94</v>
      </c>
      <c r="V138" s="79">
        <v>125.26</v>
      </c>
      <c r="W138" s="405"/>
      <c r="X138" s="405"/>
      <c r="Y138" s="405"/>
      <c r="Z138" s="68"/>
      <c r="AA138" s="81"/>
      <c r="AB138" s="81">
        <v>0.5</v>
      </c>
      <c r="AC138" s="81">
        <v>20.3</v>
      </c>
      <c r="AD138" s="81">
        <v>7.9</v>
      </c>
      <c r="AE138" s="81">
        <v>1</v>
      </c>
      <c r="AF138" s="81">
        <v>4</v>
      </c>
      <c r="AG138" s="81">
        <v>0.22</v>
      </c>
      <c r="AH138" s="81"/>
      <c r="AI138" s="81"/>
      <c r="AJ138" s="81"/>
      <c r="AK138" s="81">
        <v>0.002</v>
      </c>
      <c r="AL138" s="81">
        <v>0.004</v>
      </c>
      <c r="AM138" s="81">
        <v>0.014</v>
      </c>
      <c r="AN138" s="81">
        <v>0.05</v>
      </c>
      <c r="AO138" s="68"/>
      <c r="AP138" s="68"/>
      <c r="AQ138" s="81">
        <v>0.6</v>
      </c>
      <c r="AR138" s="81">
        <v>24.4</v>
      </c>
      <c r="AS138" s="81">
        <v>9.4</v>
      </c>
      <c r="AT138" s="81">
        <v>1.2</v>
      </c>
      <c r="AU138" s="81">
        <v>4.8</v>
      </c>
      <c r="AV138" s="81">
        <v>0.26</v>
      </c>
      <c r="AW138" s="81"/>
      <c r="AX138" s="81"/>
      <c r="AY138" s="81"/>
      <c r="AZ138" s="81">
        <v>0.002</v>
      </c>
      <c r="BA138" s="81">
        <v>0.004</v>
      </c>
      <c r="BB138" s="81">
        <v>0.017</v>
      </c>
      <c r="BC138" s="81">
        <v>0.07</v>
      </c>
      <c r="BE138" s="223">
        <v>0.01</v>
      </c>
      <c r="BF138" s="224">
        <v>0.07</v>
      </c>
      <c r="BG138" s="224"/>
      <c r="BH138" s="224">
        <v>7.98</v>
      </c>
      <c r="BI138" s="224">
        <v>4.02</v>
      </c>
      <c r="BJ138" s="224">
        <v>1.09</v>
      </c>
      <c r="BK138" s="224">
        <v>0.26</v>
      </c>
    </row>
    <row r="139" spans="1:63" ht="18.75" customHeight="1">
      <c r="A139" s="427" t="s">
        <v>10</v>
      </c>
      <c r="B139" s="427"/>
      <c r="C139" s="427"/>
      <c r="D139" s="84">
        <v>25</v>
      </c>
      <c r="E139" s="79">
        <v>25</v>
      </c>
      <c r="F139" s="80">
        <v>1.98</v>
      </c>
      <c r="G139" s="81">
        <v>0.25</v>
      </c>
      <c r="H139" s="81">
        <v>12.08</v>
      </c>
      <c r="I139" s="265">
        <v>58.3</v>
      </c>
      <c r="J139" s="223">
        <v>0.045</v>
      </c>
      <c r="K139" s="224"/>
      <c r="L139" s="224"/>
      <c r="M139" s="224">
        <v>10</v>
      </c>
      <c r="N139" s="224">
        <v>46.8</v>
      </c>
      <c r="O139" s="224">
        <v>13.2</v>
      </c>
      <c r="P139" s="225">
        <v>1.07</v>
      </c>
      <c r="Q139" s="251">
        <v>35</v>
      </c>
      <c r="R139" s="252">
        <v>35</v>
      </c>
      <c r="S139" s="252">
        <v>2.76</v>
      </c>
      <c r="T139" s="252">
        <v>0.35</v>
      </c>
      <c r="U139" s="252">
        <v>16.9</v>
      </c>
      <c r="V139" s="252">
        <v>82.25</v>
      </c>
      <c r="W139" s="427" t="s">
        <v>10</v>
      </c>
      <c r="X139" s="427"/>
      <c r="Y139" s="427"/>
      <c r="Z139" s="251">
        <v>20</v>
      </c>
      <c r="AA139" s="252">
        <v>20</v>
      </c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1">
        <v>35</v>
      </c>
      <c r="AP139" s="252">
        <v>35</v>
      </c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85"/>
      <c r="BE139" s="252">
        <v>0.054</v>
      </c>
      <c r="BF139" s="252"/>
      <c r="BG139" s="252"/>
      <c r="BH139" s="252">
        <v>6.9</v>
      </c>
      <c r="BI139" s="252">
        <v>26.1</v>
      </c>
      <c r="BJ139" s="252">
        <v>9.9</v>
      </c>
      <c r="BK139" s="252">
        <v>0.6</v>
      </c>
    </row>
    <row r="140" spans="1:63" ht="15.75" customHeight="1">
      <c r="A140" s="427" t="s">
        <v>23</v>
      </c>
      <c r="B140" s="427"/>
      <c r="C140" s="427"/>
      <c r="D140" s="251">
        <v>30</v>
      </c>
      <c r="E140" s="252">
        <v>30</v>
      </c>
      <c r="F140" s="252">
        <v>2.64</v>
      </c>
      <c r="G140" s="252">
        <v>0.48</v>
      </c>
      <c r="H140" s="252">
        <v>13.36</v>
      </c>
      <c r="I140" s="252">
        <v>70</v>
      </c>
      <c r="J140" s="252">
        <v>0.054</v>
      </c>
      <c r="K140" s="252"/>
      <c r="L140" s="252"/>
      <c r="M140" s="252">
        <v>10.5</v>
      </c>
      <c r="N140" s="252">
        <v>47.4</v>
      </c>
      <c r="O140" s="252">
        <v>14.1</v>
      </c>
      <c r="P140" s="252">
        <v>1.17</v>
      </c>
      <c r="Q140" s="251">
        <v>40</v>
      </c>
      <c r="R140" s="252">
        <v>40</v>
      </c>
      <c r="S140" s="252">
        <v>2.98</v>
      </c>
      <c r="T140" s="252">
        <v>0.6</v>
      </c>
      <c r="U140" s="252">
        <v>15.2</v>
      </c>
      <c r="V140" s="252">
        <v>85</v>
      </c>
      <c r="W140" s="427" t="s">
        <v>23</v>
      </c>
      <c r="X140" s="427"/>
      <c r="Y140" s="427"/>
      <c r="Z140" s="251">
        <v>25</v>
      </c>
      <c r="AA140" s="252">
        <v>25</v>
      </c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1">
        <v>30</v>
      </c>
      <c r="AP140" s="252">
        <v>30</v>
      </c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85"/>
      <c r="BE140" s="252">
        <v>0.06</v>
      </c>
      <c r="BF140" s="252"/>
      <c r="BG140" s="252"/>
      <c r="BH140" s="252">
        <v>12.8</v>
      </c>
      <c r="BI140" s="252">
        <v>47.4</v>
      </c>
      <c r="BJ140" s="252">
        <v>14.1</v>
      </c>
      <c r="BK140" s="252">
        <v>1.17</v>
      </c>
    </row>
    <row r="141" spans="1:63" s="107" customFormat="1" ht="15.75" customHeight="1">
      <c r="A141" s="461" t="s">
        <v>167</v>
      </c>
      <c r="B141" s="461"/>
      <c r="C141" s="461"/>
      <c r="D141" s="91"/>
      <c r="E141" s="92">
        <f>SUM(E112+E121+E129+E135+E139+E140)</f>
        <v>565</v>
      </c>
      <c r="F141" s="93">
        <f aca="true" t="shared" si="7" ref="F141:P141">SUM(F120:F140)</f>
        <v>15.39</v>
      </c>
      <c r="G141" s="93">
        <f t="shared" si="7"/>
        <v>8.93</v>
      </c>
      <c r="H141" s="93">
        <f t="shared" si="7"/>
        <v>68.91</v>
      </c>
      <c r="I141" s="93">
        <f t="shared" si="7"/>
        <v>556.1</v>
      </c>
      <c r="J141" s="93">
        <f t="shared" si="7"/>
        <v>1.13</v>
      </c>
      <c r="K141" s="93">
        <f t="shared" si="7"/>
        <v>13.5</v>
      </c>
      <c r="L141" s="93">
        <f t="shared" si="7"/>
        <v>26.6</v>
      </c>
      <c r="M141" s="93">
        <f t="shared" si="7"/>
        <v>88.53999999999999</v>
      </c>
      <c r="N141" s="93">
        <f t="shared" si="7"/>
        <v>270.53</v>
      </c>
      <c r="O141" s="93">
        <f t="shared" si="7"/>
        <v>85.86</v>
      </c>
      <c r="P141" s="93">
        <f t="shared" si="7"/>
        <v>4.69</v>
      </c>
      <c r="Q141" s="236"/>
      <c r="R141" s="92">
        <f>SUM(R112+R121+R129+R135+R139+R140)</f>
        <v>775</v>
      </c>
      <c r="S141" s="93">
        <f>SUM(S120:S140)</f>
        <v>20.7</v>
      </c>
      <c r="T141" s="93">
        <f>SUM(T120:T140)</f>
        <v>12.43</v>
      </c>
      <c r="U141" s="93">
        <f>SUM(U120:U140)</f>
        <v>92.47000000000001</v>
      </c>
      <c r="V141" s="93">
        <f>SUM(V120:V140)</f>
        <v>718.4</v>
      </c>
      <c r="W141" s="462" t="s">
        <v>167</v>
      </c>
      <c r="X141" s="463"/>
      <c r="Y141" s="464"/>
      <c r="Z141" s="94"/>
      <c r="AA141" s="95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5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E141" s="93">
        <f aca="true" t="shared" si="8" ref="BE141:BK141">SUM(BE120:BE140)</f>
        <v>0.45399999999999996</v>
      </c>
      <c r="BF141" s="93">
        <f t="shared" si="8"/>
        <v>16.11</v>
      </c>
      <c r="BG141" s="93">
        <f t="shared" si="8"/>
        <v>35</v>
      </c>
      <c r="BH141" s="93">
        <f t="shared" si="8"/>
        <v>100.96000000000001</v>
      </c>
      <c r="BI141" s="93">
        <f t="shared" si="8"/>
        <v>288.64</v>
      </c>
      <c r="BJ141" s="93">
        <f t="shared" si="8"/>
        <v>94.87</v>
      </c>
      <c r="BK141" s="93">
        <f t="shared" si="8"/>
        <v>4.84</v>
      </c>
    </row>
    <row r="142" spans="1:63" ht="15.75" customHeight="1">
      <c r="A142" s="451" t="s">
        <v>24</v>
      </c>
      <c r="B142" s="451"/>
      <c r="C142" s="451"/>
      <c r="D142" s="84"/>
      <c r="E142" s="77"/>
      <c r="F142" s="74"/>
      <c r="G142" s="68"/>
      <c r="H142" s="68"/>
      <c r="I142" s="75"/>
      <c r="J142" s="251"/>
      <c r="K142" s="251"/>
      <c r="L142" s="251"/>
      <c r="M142" s="251"/>
      <c r="N142" s="251"/>
      <c r="O142" s="251"/>
      <c r="P142" s="251"/>
      <c r="Q142" s="74"/>
      <c r="R142" s="77"/>
      <c r="S142" s="80"/>
      <c r="T142" s="81"/>
      <c r="U142" s="81"/>
      <c r="V142" s="79"/>
      <c r="W142" s="405" t="s">
        <v>24</v>
      </c>
      <c r="X142" s="405"/>
      <c r="Y142" s="405"/>
      <c r="Z142" s="68"/>
      <c r="AA142" s="68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68"/>
      <c r="AP142" s="68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E142" s="251"/>
      <c r="BF142" s="251"/>
      <c r="BG142" s="251"/>
      <c r="BH142" s="251"/>
      <c r="BI142" s="251"/>
      <c r="BJ142" s="251"/>
      <c r="BK142" s="251"/>
    </row>
    <row r="143" spans="1:63" s="1" customFormat="1" ht="15">
      <c r="A143" s="379" t="s">
        <v>267</v>
      </c>
      <c r="B143" s="380"/>
      <c r="C143" s="381"/>
      <c r="D143" s="23"/>
      <c r="E143" s="14"/>
      <c r="F143" s="9"/>
      <c r="G143" s="13"/>
      <c r="H143" s="13"/>
      <c r="I143" s="26"/>
      <c r="J143" s="13"/>
      <c r="K143" s="13"/>
      <c r="L143" s="13"/>
      <c r="M143" s="13"/>
      <c r="N143" s="13"/>
      <c r="O143" s="13"/>
      <c r="P143" s="13"/>
      <c r="Q143" s="9"/>
      <c r="R143" s="14"/>
      <c r="S143" s="15"/>
      <c r="T143" s="16"/>
      <c r="U143" s="16"/>
      <c r="V143" s="12"/>
      <c r="W143" s="382" t="s">
        <v>6</v>
      </c>
      <c r="X143" s="383"/>
      <c r="Y143" s="384"/>
      <c r="Z143" s="13">
        <v>7</v>
      </c>
      <c r="AA143" s="13">
        <v>7</v>
      </c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3">
        <v>10</v>
      </c>
      <c r="AP143" s="13">
        <v>10</v>
      </c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E143" s="13"/>
      <c r="BF143" s="13"/>
      <c r="BG143" s="13"/>
      <c r="BH143" s="13"/>
      <c r="BI143" s="13"/>
      <c r="BJ143" s="13"/>
      <c r="BK143" s="13"/>
    </row>
    <row r="144" spans="1:63" s="1" customFormat="1" ht="18" customHeight="1">
      <c r="A144" s="531" t="s">
        <v>268</v>
      </c>
      <c r="B144" s="532"/>
      <c r="C144" s="533"/>
      <c r="D144" s="30" t="s">
        <v>269</v>
      </c>
      <c r="E144" s="12">
        <v>80</v>
      </c>
      <c r="F144" s="15"/>
      <c r="G144" s="16"/>
      <c r="H144" s="16"/>
      <c r="I144" s="24"/>
      <c r="J144" s="16"/>
      <c r="K144" s="16"/>
      <c r="L144" s="16"/>
      <c r="M144" s="16"/>
      <c r="N144" s="16"/>
      <c r="O144" s="16"/>
      <c r="P144" s="16"/>
      <c r="Q144" s="9" t="s">
        <v>359</v>
      </c>
      <c r="R144" s="12">
        <v>100</v>
      </c>
      <c r="S144" s="15"/>
      <c r="T144" s="16"/>
      <c r="U144" s="16"/>
      <c r="V144" s="12"/>
      <c r="W144" s="382" t="s">
        <v>66</v>
      </c>
      <c r="X144" s="383"/>
      <c r="Y144" s="384"/>
      <c r="Z144" s="13">
        <v>130</v>
      </c>
      <c r="AA144" s="13">
        <v>130</v>
      </c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3">
        <v>150</v>
      </c>
      <c r="AP144" s="13">
        <v>150</v>
      </c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E144" s="16"/>
      <c r="BF144" s="16"/>
      <c r="BG144" s="16"/>
      <c r="BH144" s="16"/>
      <c r="BI144" s="16"/>
      <c r="BJ144" s="16"/>
      <c r="BK144" s="16"/>
    </row>
    <row r="145" spans="1:63" s="1" customFormat="1" ht="18.75" customHeight="1">
      <c r="A145" s="382" t="s">
        <v>21</v>
      </c>
      <c r="B145" s="383"/>
      <c r="C145" s="384"/>
      <c r="D145" s="62">
        <v>45</v>
      </c>
      <c r="E145" s="62">
        <v>45</v>
      </c>
      <c r="F145" s="9"/>
      <c r="G145" s="13"/>
      <c r="H145" s="13"/>
      <c r="I145" s="26"/>
      <c r="J145" s="13"/>
      <c r="K145" s="13"/>
      <c r="L145" s="13"/>
      <c r="M145" s="13"/>
      <c r="N145" s="13"/>
      <c r="O145" s="13"/>
      <c r="P145" s="13"/>
      <c r="Q145" s="9">
        <v>56</v>
      </c>
      <c r="R145" s="14">
        <v>56</v>
      </c>
      <c r="S145" s="9"/>
      <c r="T145" s="13"/>
      <c r="U145" s="13"/>
      <c r="V145" s="14"/>
      <c r="W145" s="382"/>
      <c r="X145" s="383"/>
      <c r="Y145" s="384"/>
      <c r="Z145" s="13"/>
      <c r="AA145" s="16"/>
      <c r="AB145" s="16">
        <v>0.6</v>
      </c>
      <c r="AC145" s="16">
        <v>10.9</v>
      </c>
      <c r="AD145" s="16">
        <v>9.4</v>
      </c>
      <c r="AE145" s="16">
        <v>1.3</v>
      </c>
      <c r="AF145" s="16">
        <v>2.4</v>
      </c>
      <c r="AG145" s="16">
        <v>0.21</v>
      </c>
      <c r="AH145" s="16"/>
      <c r="AI145" s="16">
        <v>0</v>
      </c>
      <c r="AJ145" s="16">
        <v>0.01</v>
      </c>
      <c r="AK145" s="16">
        <v>0</v>
      </c>
      <c r="AL145" s="16">
        <v>0</v>
      </c>
      <c r="AM145" s="16">
        <v>0.02</v>
      </c>
      <c r="AN145" s="16">
        <v>1.42</v>
      </c>
      <c r="AO145" s="13"/>
      <c r="AP145" s="13"/>
      <c r="AQ145" s="16">
        <v>1.1</v>
      </c>
      <c r="AR145" s="16">
        <v>19.2</v>
      </c>
      <c r="AS145" s="16">
        <v>12.8</v>
      </c>
      <c r="AT145" s="16">
        <v>2.2</v>
      </c>
      <c r="AU145" s="16">
        <v>4</v>
      </c>
      <c r="AV145" s="16">
        <v>0.32</v>
      </c>
      <c r="AW145" s="16"/>
      <c r="AX145" s="16">
        <v>1</v>
      </c>
      <c r="AY145" s="16">
        <v>0.01</v>
      </c>
      <c r="AZ145" s="16"/>
      <c r="BA145" s="16"/>
      <c r="BB145" s="16">
        <v>0.03</v>
      </c>
      <c r="BC145" s="16">
        <v>2.83</v>
      </c>
      <c r="BE145" s="13"/>
      <c r="BF145" s="13"/>
      <c r="BG145" s="13"/>
      <c r="BH145" s="13"/>
      <c r="BI145" s="13"/>
      <c r="BJ145" s="13"/>
      <c r="BK145" s="13"/>
    </row>
    <row r="146" spans="1:63" s="45" customFormat="1" ht="15">
      <c r="A146" s="528" t="s">
        <v>34</v>
      </c>
      <c r="B146" s="534"/>
      <c r="C146" s="535"/>
      <c r="D146" s="211" t="s">
        <v>270</v>
      </c>
      <c r="E146" s="211">
        <v>2.4</v>
      </c>
      <c r="F146" s="212"/>
      <c r="G146" s="213"/>
      <c r="H146" s="213"/>
      <c r="I146" s="214"/>
      <c r="J146" s="213"/>
      <c r="K146" s="213"/>
      <c r="L146" s="213"/>
      <c r="M146" s="213"/>
      <c r="N146" s="213"/>
      <c r="O146" s="213"/>
      <c r="P146" s="213"/>
      <c r="Q146" s="212" t="s">
        <v>266</v>
      </c>
      <c r="R146" s="211">
        <v>3</v>
      </c>
      <c r="S146" s="212"/>
      <c r="T146" s="13"/>
      <c r="U146" s="13"/>
      <c r="V146" s="14"/>
      <c r="W146" s="393" t="s">
        <v>214</v>
      </c>
      <c r="X146" s="394"/>
      <c r="Y146" s="395"/>
      <c r="Z146" s="37"/>
      <c r="AA146" s="48"/>
      <c r="AB146" s="49"/>
      <c r="AC146" s="37"/>
      <c r="AD146" s="37"/>
      <c r="AE146" s="49"/>
      <c r="AF146" s="49"/>
      <c r="AG146" s="37"/>
      <c r="AH146" s="37"/>
      <c r="AI146" s="49"/>
      <c r="AJ146" s="49"/>
      <c r="AK146" s="37"/>
      <c r="AL146" s="37"/>
      <c r="AM146" s="37"/>
      <c r="AN146" s="37"/>
      <c r="AO146" s="51"/>
      <c r="AP146" s="49"/>
      <c r="AQ146" s="49"/>
      <c r="AR146" s="37"/>
      <c r="AS146" s="37"/>
      <c r="AT146" s="49"/>
      <c r="AU146" s="49"/>
      <c r="AV146" s="37"/>
      <c r="AW146" s="37"/>
      <c r="AX146" s="49"/>
      <c r="AY146" s="49"/>
      <c r="AZ146" s="37"/>
      <c r="BA146" s="37"/>
      <c r="BB146" s="37"/>
      <c r="BC146" s="37"/>
      <c r="BE146" s="213"/>
      <c r="BF146" s="213"/>
      <c r="BG146" s="213"/>
      <c r="BH146" s="213"/>
      <c r="BI146" s="213"/>
      <c r="BJ146" s="213"/>
      <c r="BK146" s="213"/>
    </row>
    <row r="147" spans="1:63" s="46" customFormat="1" ht="15">
      <c r="A147" s="528" t="s">
        <v>25</v>
      </c>
      <c r="B147" s="529"/>
      <c r="C147" s="530"/>
      <c r="D147" s="211">
        <v>45</v>
      </c>
      <c r="E147" s="211">
        <v>45</v>
      </c>
      <c r="F147" s="212"/>
      <c r="G147" s="213"/>
      <c r="H147" s="213"/>
      <c r="I147" s="214"/>
      <c r="J147" s="213"/>
      <c r="K147" s="213"/>
      <c r="L147" s="213"/>
      <c r="M147" s="213"/>
      <c r="N147" s="213"/>
      <c r="O147" s="213"/>
      <c r="P147" s="213"/>
      <c r="Q147" s="212">
        <v>56</v>
      </c>
      <c r="R147" s="211">
        <v>56</v>
      </c>
      <c r="S147" s="212"/>
      <c r="T147" s="13"/>
      <c r="U147" s="13"/>
      <c r="V147" s="14"/>
      <c r="W147" s="396" t="s">
        <v>215</v>
      </c>
      <c r="X147" s="397"/>
      <c r="Y147" s="398"/>
      <c r="Z147" s="52"/>
      <c r="AA147" s="52"/>
      <c r="AB147" s="47"/>
      <c r="AC147" s="50"/>
      <c r="AD147" s="50"/>
      <c r="AE147" s="47"/>
      <c r="AF147" s="47"/>
      <c r="AG147" s="50"/>
      <c r="AH147" s="50"/>
      <c r="AI147" s="47"/>
      <c r="AJ147" s="47"/>
      <c r="AK147" s="50"/>
      <c r="AL147" s="50"/>
      <c r="AM147" s="50"/>
      <c r="AN147" s="50"/>
      <c r="AO147" s="52"/>
      <c r="AP147" s="52"/>
      <c r="AQ147" s="47"/>
      <c r="AR147" s="50"/>
      <c r="AS147" s="50"/>
      <c r="AT147" s="47"/>
      <c r="AU147" s="47"/>
      <c r="AV147" s="50"/>
      <c r="AW147" s="50"/>
      <c r="AX147" s="47"/>
      <c r="AY147" s="47"/>
      <c r="AZ147" s="50"/>
      <c r="BA147" s="50"/>
      <c r="BB147" s="50"/>
      <c r="BC147" s="50"/>
      <c r="BE147" s="213"/>
      <c r="BF147" s="213"/>
      <c r="BG147" s="213"/>
      <c r="BH147" s="213"/>
      <c r="BI147" s="213"/>
      <c r="BJ147" s="213"/>
      <c r="BK147" s="213"/>
    </row>
    <row r="148" spans="1:63" s="1" customFormat="1" ht="15">
      <c r="A148" s="528" t="s">
        <v>45</v>
      </c>
      <c r="B148" s="529"/>
      <c r="C148" s="530"/>
      <c r="D148" s="211">
        <v>0.32</v>
      </c>
      <c r="E148" s="211">
        <v>0.32</v>
      </c>
      <c r="F148" s="212"/>
      <c r="G148" s="213"/>
      <c r="H148" s="213"/>
      <c r="I148" s="214"/>
      <c r="J148" s="213"/>
      <c r="K148" s="213"/>
      <c r="L148" s="213"/>
      <c r="M148" s="213"/>
      <c r="N148" s="213"/>
      <c r="O148" s="213"/>
      <c r="P148" s="213"/>
      <c r="Q148" s="212">
        <v>0.4</v>
      </c>
      <c r="R148" s="211">
        <v>0.4</v>
      </c>
      <c r="S148" s="212"/>
      <c r="T148" s="13"/>
      <c r="U148" s="13"/>
      <c r="V148" s="14"/>
      <c r="W148" s="388" t="s">
        <v>37</v>
      </c>
      <c r="X148" s="389"/>
      <c r="Y148" s="390"/>
      <c r="Z148" s="13"/>
      <c r="AA148" s="13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3"/>
      <c r="AP148" s="13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E148" s="213"/>
      <c r="BF148" s="213"/>
      <c r="BG148" s="213"/>
      <c r="BH148" s="213"/>
      <c r="BI148" s="213"/>
      <c r="BJ148" s="213"/>
      <c r="BK148" s="213"/>
    </row>
    <row r="149" spans="1:63" s="1" customFormat="1" ht="15">
      <c r="A149" s="528" t="s">
        <v>6</v>
      </c>
      <c r="B149" s="529"/>
      <c r="C149" s="530"/>
      <c r="D149" s="211">
        <v>1.6</v>
      </c>
      <c r="E149" s="211">
        <v>1.6</v>
      </c>
      <c r="F149" s="215"/>
      <c r="G149" s="216"/>
      <c r="H149" s="216"/>
      <c r="I149" s="217"/>
      <c r="J149" s="216"/>
      <c r="K149" s="216"/>
      <c r="L149" s="216"/>
      <c r="M149" s="216"/>
      <c r="N149" s="216"/>
      <c r="O149" s="216"/>
      <c r="P149" s="216"/>
      <c r="Q149" s="212">
        <v>2</v>
      </c>
      <c r="R149" s="211">
        <v>2</v>
      </c>
      <c r="S149" s="215"/>
      <c r="T149" s="16"/>
      <c r="U149" s="16"/>
      <c r="V149" s="12"/>
      <c r="W149" s="379" t="s">
        <v>67</v>
      </c>
      <c r="X149" s="380"/>
      <c r="Y149" s="381"/>
      <c r="Z149" s="13"/>
      <c r="AA149" s="38"/>
      <c r="AB149" s="13"/>
      <c r="AC149" s="16"/>
      <c r="AD149" s="16"/>
      <c r="AE149" s="13"/>
      <c r="AF149" s="13"/>
      <c r="AG149" s="16"/>
      <c r="AH149" s="16"/>
      <c r="AI149" s="13"/>
      <c r="AJ149" s="13"/>
      <c r="AK149" s="16"/>
      <c r="AL149" s="16"/>
      <c r="AM149" s="16"/>
      <c r="AN149" s="16"/>
      <c r="AO149" s="13"/>
      <c r="AP149" s="38"/>
      <c r="AQ149" s="13"/>
      <c r="AR149" s="16"/>
      <c r="AS149" s="16"/>
      <c r="AT149" s="13"/>
      <c r="AU149" s="13"/>
      <c r="AV149" s="16"/>
      <c r="AW149" s="16"/>
      <c r="AX149" s="13"/>
      <c r="AY149" s="13"/>
      <c r="AZ149" s="16"/>
      <c r="BA149" s="16"/>
      <c r="BB149" s="16"/>
      <c r="BC149" s="16"/>
      <c r="BE149" s="216"/>
      <c r="BF149" s="216"/>
      <c r="BG149" s="216"/>
      <c r="BH149" s="216"/>
      <c r="BI149" s="216"/>
      <c r="BJ149" s="216"/>
      <c r="BK149" s="216"/>
    </row>
    <row r="150" spans="1:63" s="1" customFormat="1" ht="15">
      <c r="A150" s="528" t="s">
        <v>8</v>
      </c>
      <c r="B150" s="529"/>
      <c r="C150" s="530"/>
      <c r="D150" s="211">
        <v>0.007</v>
      </c>
      <c r="E150" s="211">
        <v>0.007</v>
      </c>
      <c r="F150" s="215"/>
      <c r="G150" s="216"/>
      <c r="H150" s="216"/>
      <c r="I150" s="217"/>
      <c r="J150" s="216"/>
      <c r="K150" s="216"/>
      <c r="L150" s="216"/>
      <c r="M150" s="216"/>
      <c r="N150" s="216"/>
      <c r="O150" s="216"/>
      <c r="P150" s="216"/>
      <c r="Q150" s="212">
        <v>0.009</v>
      </c>
      <c r="R150" s="211">
        <v>0.009</v>
      </c>
      <c r="S150" s="215"/>
      <c r="T150" s="16"/>
      <c r="U150" s="16"/>
      <c r="V150" s="12"/>
      <c r="W150" s="379" t="s">
        <v>187</v>
      </c>
      <c r="X150" s="380"/>
      <c r="Y150" s="381"/>
      <c r="Z150" s="13"/>
      <c r="AA150" s="16">
        <v>150</v>
      </c>
      <c r="AB150" s="13"/>
      <c r="AC150" s="16"/>
      <c r="AD150" s="16"/>
      <c r="AE150" s="13"/>
      <c r="AF150" s="13"/>
      <c r="AG150" s="16"/>
      <c r="AH150" s="16"/>
      <c r="AI150" s="13"/>
      <c r="AJ150" s="13"/>
      <c r="AK150" s="16"/>
      <c r="AL150" s="16"/>
      <c r="AM150" s="16"/>
      <c r="AN150" s="16"/>
      <c r="AO150" s="13"/>
      <c r="AP150" s="16">
        <v>200</v>
      </c>
      <c r="AQ150" s="13"/>
      <c r="AR150" s="16"/>
      <c r="AS150" s="16"/>
      <c r="AT150" s="13"/>
      <c r="AU150" s="13"/>
      <c r="AV150" s="16"/>
      <c r="AW150" s="16"/>
      <c r="AX150" s="13"/>
      <c r="AY150" s="13"/>
      <c r="AZ150" s="16"/>
      <c r="BA150" s="16"/>
      <c r="BB150" s="16"/>
      <c r="BC150" s="16"/>
      <c r="BE150" s="216"/>
      <c r="BF150" s="216"/>
      <c r="BG150" s="216"/>
      <c r="BH150" s="216"/>
      <c r="BI150" s="216"/>
      <c r="BJ150" s="216"/>
      <c r="BK150" s="216"/>
    </row>
    <row r="151" spans="1:63" s="1" customFormat="1" ht="15">
      <c r="A151" s="528" t="s">
        <v>271</v>
      </c>
      <c r="B151" s="529"/>
      <c r="C151" s="530"/>
      <c r="D151" s="211">
        <v>20</v>
      </c>
      <c r="E151" s="218">
        <v>20</v>
      </c>
      <c r="F151" s="215"/>
      <c r="G151" s="216"/>
      <c r="H151" s="216"/>
      <c r="I151" s="217"/>
      <c r="J151" s="216"/>
      <c r="K151" s="216"/>
      <c r="L151" s="216"/>
      <c r="M151" s="216"/>
      <c r="N151" s="216"/>
      <c r="O151" s="216"/>
      <c r="P151" s="216"/>
      <c r="Q151" s="212">
        <v>30</v>
      </c>
      <c r="R151" s="219">
        <v>30</v>
      </c>
      <c r="S151" s="215"/>
      <c r="T151" s="16"/>
      <c r="U151" s="16"/>
      <c r="V151" s="12"/>
      <c r="W151" s="382" t="s">
        <v>25</v>
      </c>
      <c r="X151" s="383"/>
      <c r="Y151" s="384"/>
      <c r="Z151" s="13">
        <v>105</v>
      </c>
      <c r="AA151" s="13">
        <v>105</v>
      </c>
      <c r="AB151" s="13"/>
      <c r="AC151" s="16"/>
      <c r="AD151" s="16"/>
      <c r="AE151" s="13"/>
      <c r="AF151" s="13"/>
      <c r="AG151" s="16"/>
      <c r="AH151" s="16"/>
      <c r="AI151" s="13"/>
      <c r="AJ151" s="13"/>
      <c r="AK151" s="16"/>
      <c r="AL151" s="16"/>
      <c r="AM151" s="16"/>
      <c r="AN151" s="16"/>
      <c r="AO151" s="13">
        <v>140</v>
      </c>
      <c r="AP151" s="13">
        <v>140</v>
      </c>
      <c r="AQ151" s="13"/>
      <c r="AR151" s="16"/>
      <c r="AS151" s="16"/>
      <c r="AT151" s="13"/>
      <c r="AU151" s="13"/>
      <c r="AV151" s="16"/>
      <c r="AW151" s="16"/>
      <c r="AX151" s="13"/>
      <c r="AY151" s="13"/>
      <c r="AZ151" s="16"/>
      <c r="BA151" s="16"/>
      <c r="BB151" s="16"/>
      <c r="BC151" s="16"/>
      <c r="BE151" s="216"/>
      <c r="BF151" s="216"/>
      <c r="BG151" s="216"/>
      <c r="BH151" s="216"/>
      <c r="BI151" s="216"/>
      <c r="BJ151" s="216"/>
      <c r="BK151" s="216"/>
    </row>
    <row r="152" spans="1:63" s="1" customFormat="1" ht="15">
      <c r="A152" s="382"/>
      <c r="B152" s="383"/>
      <c r="C152" s="384"/>
      <c r="D152" s="23"/>
      <c r="E152" s="14"/>
      <c r="F152" s="63">
        <v>6.26</v>
      </c>
      <c r="G152" s="63">
        <v>5.9</v>
      </c>
      <c r="H152" s="63">
        <v>47.73</v>
      </c>
      <c r="I152" s="230">
        <v>266.12</v>
      </c>
      <c r="J152" s="334">
        <v>0.08</v>
      </c>
      <c r="K152" s="63">
        <v>1.02</v>
      </c>
      <c r="L152" s="63">
        <v>32.24</v>
      </c>
      <c r="M152" s="63">
        <v>24.32</v>
      </c>
      <c r="N152" s="63">
        <v>54.28</v>
      </c>
      <c r="O152" s="63">
        <v>18.16</v>
      </c>
      <c r="P152" s="63">
        <v>1.73</v>
      </c>
      <c r="Q152" s="15"/>
      <c r="R152" s="12"/>
      <c r="S152" s="15">
        <v>7.84</v>
      </c>
      <c r="T152" s="16">
        <v>7.37</v>
      </c>
      <c r="U152" s="16">
        <v>62.94</v>
      </c>
      <c r="V152" s="12">
        <v>344.5</v>
      </c>
      <c r="W152" s="382" t="s">
        <v>50</v>
      </c>
      <c r="X152" s="383"/>
      <c r="Y152" s="384"/>
      <c r="Z152" s="13">
        <v>12</v>
      </c>
      <c r="AA152" s="13">
        <v>12</v>
      </c>
      <c r="AB152" s="13"/>
      <c r="AC152" s="16"/>
      <c r="AD152" s="16"/>
      <c r="AE152" s="13"/>
      <c r="AF152" s="13"/>
      <c r="AG152" s="16"/>
      <c r="AH152" s="16"/>
      <c r="AI152" s="13"/>
      <c r="AJ152" s="13"/>
      <c r="AK152" s="16"/>
      <c r="AL152" s="16"/>
      <c r="AM152" s="16"/>
      <c r="AN152" s="16"/>
      <c r="AO152" s="13">
        <v>16</v>
      </c>
      <c r="AP152" s="13">
        <v>16</v>
      </c>
      <c r="AQ152" s="13"/>
      <c r="AR152" s="16"/>
      <c r="AS152" s="16"/>
      <c r="AT152" s="13"/>
      <c r="AU152" s="13"/>
      <c r="AV152" s="16"/>
      <c r="AW152" s="16"/>
      <c r="AX152" s="13"/>
      <c r="AY152" s="13"/>
      <c r="AZ152" s="16"/>
      <c r="BA152" s="16"/>
      <c r="BB152" s="16"/>
      <c r="BC152" s="16"/>
      <c r="BE152" s="334">
        <v>0.11</v>
      </c>
      <c r="BF152" s="63">
        <v>1.27</v>
      </c>
      <c r="BG152" s="63">
        <v>40.3</v>
      </c>
      <c r="BH152" s="63">
        <v>30.42</v>
      </c>
      <c r="BI152" s="63">
        <v>67.86</v>
      </c>
      <c r="BJ152" s="63">
        <v>22.7</v>
      </c>
      <c r="BK152" s="63">
        <v>2.17</v>
      </c>
    </row>
    <row r="153" spans="1:63" ht="15.75" customHeight="1">
      <c r="A153" s="404" t="s">
        <v>177</v>
      </c>
      <c r="B153" s="404"/>
      <c r="C153" s="404"/>
      <c r="D153" s="84"/>
      <c r="E153" s="79">
        <v>150</v>
      </c>
      <c r="F153" s="74"/>
      <c r="G153" s="68"/>
      <c r="H153" s="68"/>
      <c r="I153" s="325"/>
      <c r="J153" s="220"/>
      <c r="K153" s="221"/>
      <c r="L153" s="221"/>
      <c r="M153" s="221"/>
      <c r="N153" s="221"/>
      <c r="O153" s="221"/>
      <c r="P153" s="222"/>
      <c r="Q153" s="84"/>
      <c r="R153" s="79">
        <v>180</v>
      </c>
      <c r="S153" s="74"/>
      <c r="T153" s="68"/>
      <c r="U153" s="81"/>
      <c r="V153" s="79"/>
      <c r="W153" s="405" t="s">
        <v>77</v>
      </c>
      <c r="X153" s="405"/>
      <c r="Y153" s="405"/>
      <c r="Z153" s="119"/>
      <c r="AA153" s="119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E153" s="220"/>
      <c r="BF153" s="221"/>
      <c r="BG153" s="221"/>
      <c r="BH153" s="221"/>
      <c r="BI153" s="221"/>
      <c r="BJ153" s="221"/>
      <c r="BK153" s="222"/>
    </row>
    <row r="154" spans="1:63" ht="15.75" customHeight="1">
      <c r="A154" s="402" t="s">
        <v>82</v>
      </c>
      <c r="B154" s="402"/>
      <c r="C154" s="402"/>
      <c r="D154" s="84">
        <v>0.2</v>
      </c>
      <c r="E154" s="77">
        <v>0.2</v>
      </c>
      <c r="F154" s="74"/>
      <c r="G154" s="68"/>
      <c r="H154" s="68"/>
      <c r="I154" s="325"/>
      <c r="J154" s="220"/>
      <c r="K154" s="221"/>
      <c r="L154" s="221"/>
      <c r="M154" s="221"/>
      <c r="N154" s="221"/>
      <c r="O154" s="221"/>
      <c r="P154" s="222"/>
      <c r="Q154" s="84">
        <v>0.3</v>
      </c>
      <c r="R154" s="77">
        <v>0.3</v>
      </c>
      <c r="S154" s="74"/>
      <c r="T154" s="68"/>
      <c r="U154" s="68"/>
      <c r="V154" s="77"/>
      <c r="W154" s="405" t="s">
        <v>158</v>
      </c>
      <c r="X154" s="405"/>
      <c r="Y154" s="405"/>
      <c r="Z154" s="68"/>
      <c r="AA154" s="81">
        <v>150</v>
      </c>
      <c r="AB154" s="68"/>
      <c r="AC154" s="87"/>
      <c r="AD154" s="87"/>
      <c r="AE154" s="68"/>
      <c r="AF154" s="68"/>
      <c r="AG154" s="87"/>
      <c r="AH154" s="87"/>
      <c r="AI154" s="68"/>
      <c r="AJ154" s="68"/>
      <c r="AK154" s="87"/>
      <c r="AL154" s="87"/>
      <c r="AM154" s="87"/>
      <c r="AN154" s="87"/>
      <c r="AO154" s="68"/>
      <c r="AP154" s="81">
        <v>180</v>
      </c>
      <c r="AQ154" s="68"/>
      <c r="AR154" s="87"/>
      <c r="AS154" s="87"/>
      <c r="AT154" s="68"/>
      <c r="AU154" s="68"/>
      <c r="AV154" s="87"/>
      <c r="AW154" s="87"/>
      <c r="AX154" s="68"/>
      <c r="AY154" s="68"/>
      <c r="AZ154" s="87"/>
      <c r="BA154" s="87"/>
      <c r="BB154" s="87"/>
      <c r="BC154" s="87"/>
      <c r="BE154" s="220"/>
      <c r="BF154" s="221"/>
      <c r="BG154" s="221"/>
      <c r="BH154" s="221"/>
      <c r="BI154" s="221"/>
      <c r="BJ154" s="221"/>
      <c r="BK154" s="222"/>
    </row>
    <row r="155" spans="1:63" ht="15.75" customHeight="1">
      <c r="A155" s="402" t="s">
        <v>6</v>
      </c>
      <c r="B155" s="402"/>
      <c r="C155" s="402"/>
      <c r="D155" s="84">
        <v>7</v>
      </c>
      <c r="E155" s="77">
        <v>7</v>
      </c>
      <c r="F155" s="80"/>
      <c r="G155" s="81"/>
      <c r="H155" s="81"/>
      <c r="I155" s="265"/>
      <c r="J155" s="223"/>
      <c r="K155" s="224"/>
      <c r="L155" s="224"/>
      <c r="M155" s="224"/>
      <c r="N155" s="224"/>
      <c r="O155" s="224"/>
      <c r="P155" s="225"/>
      <c r="Q155" s="84">
        <v>10</v>
      </c>
      <c r="R155" s="77">
        <v>10</v>
      </c>
      <c r="S155" s="80"/>
      <c r="T155" s="81"/>
      <c r="U155" s="68"/>
      <c r="V155" s="77"/>
      <c r="W155" s="403" t="s">
        <v>76</v>
      </c>
      <c r="X155" s="403"/>
      <c r="Y155" s="403"/>
      <c r="Z155" s="68">
        <v>2</v>
      </c>
      <c r="AA155" s="68">
        <v>2</v>
      </c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>
        <v>3</v>
      </c>
      <c r="AP155" s="68">
        <v>3</v>
      </c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E155" s="223"/>
      <c r="BF155" s="224"/>
      <c r="BG155" s="224"/>
      <c r="BH155" s="224"/>
      <c r="BI155" s="224"/>
      <c r="BJ155" s="224"/>
      <c r="BK155" s="225"/>
    </row>
    <row r="156" spans="1:63" ht="15.75" customHeight="1">
      <c r="A156" s="402" t="s">
        <v>25</v>
      </c>
      <c r="B156" s="402"/>
      <c r="C156" s="402"/>
      <c r="D156" s="84">
        <v>92</v>
      </c>
      <c r="E156" s="77">
        <v>90</v>
      </c>
      <c r="F156" s="80"/>
      <c r="G156" s="81"/>
      <c r="H156" s="81"/>
      <c r="I156" s="265"/>
      <c r="J156" s="223"/>
      <c r="K156" s="224"/>
      <c r="L156" s="224"/>
      <c r="M156" s="224"/>
      <c r="N156" s="224"/>
      <c r="O156" s="224"/>
      <c r="P156" s="225"/>
      <c r="Q156" s="84">
        <v>92</v>
      </c>
      <c r="R156" s="77">
        <v>90</v>
      </c>
      <c r="S156" s="80"/>
      <c r="T156" s="81"/>
      <c r="U156" s="68"/>
      <c r="V156" s="77"/>
      <c r="W156" s="403" t="s">
        <v>25</v>
      </c>
      <c r="X156" s="403"/>
      <c r="Y156" s="403"/>
      <c r="Z156" s="68">
        <v>75</v>
      </c>
      <c r="AA156" s="68">
        <v>75</v>
      </c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>
        <v>90</v>
      </c>
      <c r="AP156" s="68">
        <v>90</v>
      </c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E156" s="223"/>
      <c r="BF156" s="224"/>
      <c r="BG156" s="224"/>
      <c r="BH156" s="224"/>
      <c r="BI156" s="224"/>
      <c r="BJ156" s="224"/>
      <c r="BK156" s="225"/>
    </row>
    <row r="157" spans="1:63" ht="15.75" customHeight="1">
      <c r="A157" s="402" t="s">
        <v>66</v>
      </c>
      <c r="B157" s="402"/>
      <c r="C157" s="402"/>
      <c r="D157" s="374">
        <v>40</v>
      </c>
      <c r="E157" s="375">
        <v>40</v>
      </c>
      <c r="F157" s="376"/>
      <c r="G157" s="377"/>
      <c r="H157" s="377"/>
      <c r="I157" s="378"/>
      <c r="J157" s="223"/>
      <c r="K157" s="224"/>
      <c r="L157" s="224"/>
      <c r="M157" s="224"/>
      <c r="N157" s="224"/>
      <c r="O157" s="224"/>
      <c r="P157" s="225"/>
      <c r="Q157" s="374">
        <v>60</v>
      </c>
      <c r="R157" s="375">
        <v>60</v>
      </c>
      <c r="S157" s="376"/>
      <c r="T157" s="377"/>
      <c r="U157" s="269"/>
      <c r="V157" s="375"/>
      <c r="W157" s="403" t="s">
        <v>66</v>
      </c>
      <c r="X157" s="403"/>
      <c r="Y157" s="403"/>
      <c r="Z157" s="68">
        <v>90</v>
      </c>
      <c r="AA157" s="68">
        <v>90</v>
      </c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>
        <v>108</v>
      </c>
      <c r="AP157" s="68">
        <v>108</v>
      </c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E157" s="223"/>
      <c r="BF157" s="224"/>
      <c r="BG157" s="224"/>
      <c r="BH157" s="224"/>
      <c r="BI157" s="224"/>
      <c r="BJ157" s="224"/>
      <c r="BK157" s="225"/>
    </row>
    <row r="158" spans="1:63" ht="15.75" customHeight="1">
      <c r="A158" s="193"/>
      <c r="B158" s="193"/>
      <c r="C158" s="193"/>
      <c r="D158" s="251"/>
      <c r="E158" s="251"/>
      <c r="F158" s="252">
        <v>2.65</v>
      </c>
      <c r="G158" s="252">
        <v>2.33</v>
      </c>
      <c r="H158" s="252">
        <v>11.31</v>
      </c>
      <c r="I158" s="252">
        <v>77</v>
      </c>
      <c r="J158" s="348">
        <v>0.04</v>
      </c>
      <c r="K158" s="349">
        <v>1.19</v>
      </c>
      <c r="L158" s="349">
        <v>18</v>
      </c>
      <c r="M158" s="349">
        <v>115</v>
      </c>
      <c r="N158" s="349">
        <v>82.6</v>
      </c>
      <c r="O158" s="349">
        <v>13.5</v>
      </c>
      <c r="P158" s="142">
        <v>0.28</v>
      </c>
      <c r="Q158" s="251"/>
      <c r="R158" s="251"/>
      <c r="S158" s="252">
        <v>2.67</v>
      </c>
      <c r="T158" s="252">
        <v>2.34</v>
      </c>
      <c r="U158" s="251">
        <v>14.31</v>
      </c>
      <c r="V158" s="251">
        <v>89</v>
      </c>
      <c r="W158" s="193"/>
      <c r="X158" s="193"/>
      <c r="Y158" s="193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E158" s="348">
        <v>0.04</v>
      </c>
      <c r="BF158" s="349">
        <v>1.2</v>
      </c>
      <c r="BG158" s="349">
        <v>18</v>
      </c>
      <c r="BH158" s="349">
        <v>118</v>
      </c>
      <c r="BI158" s="349">
        <v>83.5</v>
      </c>
      <c r="BJ158" s="349">
        <v>13.9</v>
      </c>
      <c r="BK158" s="142">
        <v>0.28</v>
      </c>
    </row>
    <row r="159" spans="1:63" s="107" customFormat="1" ht="15.75" customHeight="1">
      <c r="A159" s="465" t="s">
        <v>168</v>
      </c>
      <c r="B159" s="465"/>
      <c r="C159" s="465"/>
      <c r="D159" s="91"/>
      <c r="E159" s="92">
        <f>SUM(E144+E151+E158)</f>
        <v>100</v>
      </c>
      <c r="F159" s="106">
        <f aca="true" t="shared" si="9" ref="F159:P159">SUM(F144:F158)</f>
        <v>8.91</v>
      </c>
      <c r="G159" s="106">
        <f t="shared" si="9"/>
        <v>8.23</v>
      </c>
      <c r="H159" s="106">
        <f t="shared" si="9"/>
        <v>59.04</v>
      </c>
      <c r="I159" s="229">
        <f t="shared" si="9"/>
        <v>343.12</v>
      </c>
      <c r="J159" s="229">
        <f t="shared" si="9"/>
        <v>0.12</v>
      </c>
      <c r="K159" s="229">
        <f t="shared" si="9"/>
        <v>2.21</v>
      </c>
      <c r="L159" s="229">
        <f t="shared" si="9"/>
        <v>50.24</v>
      </c>
      <c r="M159" s="229">
        <f t="shared" si="9"/>
        <v>139.32</v>
      </c>
      <c r="N159" s="229">
        <f t="shared" si="9"/>
        <v>136.88</v>
      </c>
      <c r="O159" s="229">
        <f t="shared" si="9"/>
        <v>31.66</v>
      </c>
      <c r="P159" s="229">
        <f t="shared" si="9"/>
        <v>2.01</v>
      </c>
      <c r="Q159" s="236"/>
      <c r="R159" s="92">
        <f>SUM(R144+R151+R158)</f>
        <v>130</v>
      </c>
      <c r="S159" s="106">
        <f>SUM(S144:S158)</f>
        <v>10.51</v>
      </c>
      <c r="T159" s="106">
        <f>SUM(T144:T158)</f>
        <v>9.71</v>
      </c>
      <c r="U159" s="106">
        <f>SUM(U144:U158)</f>
        <v>77.25</v>
      </c>
      <c r="V159" s="106">
        <f>SUM(V144:V158)</f>
        <v>433.5</v>
      </c>
      <c r="W159" s="466" t="s">
        <v>168</v>
      </c>
      <c r="X159" s="466"/>
      <c r="Y159" s="466"/>
      <c r="Z159" s="94"/>
      <c r="AA159" s="95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5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E159" s="229">
        <f aca="true" t="shared" si="10" ref="BE159:BK159">SUM(BE144:BE158)</f>
        <v>0.15</v>
      </c>
      <c r="BF159" s="229">
        <f t="shared" si="10"/>
        <v>2.4699999999999998</v>
      </c>
      <c r="BG159" s="229">
        <f t="shared" si="10"/>
        <v>58.3</v>
      </c>
      <c r="BH159" s="229">
        <f t="shared" si="10"/>
        <v>148.42000000000002</v>
      </c>
      <c r="BI159" s="229">
        <f t="shared" si="10"/>
        <v>151.36</v>
      </c>
      <c r="BJ159" s="229">
        <f t="shared" si="10"/>
        <v>36.6</v>
      </c>
      <c r="BK159" s="229">
        <f t="shared" si="10"/>
        <v>2.45</v>
      </c>
    </row>
    <row r="160" spans="1:63" s="111" customFormat="1" ht="15.75" customHeight="1">
      <c r="A160" s="470" t="s">
        <v>169</v>
      </c>
      <c r="B160" s="470"/>
      <c r="C160" s="470"/>
      <c r="D160" s="109"/>
      <c r="E160" s="108">
        <f aca="true" t="shared" si="11" ref="E160:P160">E110+E141+E159</f>
        <v>1100</v>
      </c>
      <c r="F160" s="136">
        <f t="shared" si="11"/>
        <v>31.77</v>
      </c>
      <c r="G160" s="137">
        <f t="shared" si="11"/>
        <v>33.6</v>
      </c>
      <c r="H160" s="137">
        <f t="shared" si="11"/>
        <v>184.49</v>
      </c>
      <c r="I160" s="227">
        <f t="shared" si="11"/>
        <v>1302.22</v>
      </c>
      <c r="J160" s="227">
        <f t="shared" si="11"/>
        <v>1.3329999999999997</v>
      </c>
      <c r="K160" s="227">
        <f t="shared" si="11"/>
        <v>35.71</v>
      </c>
      <c r="L160" s="227">
        <f t="shared" si="11"/>
        <v>148.19</v>
      </c>
      <c r="M160" s="227">
        <f t="shared" si="11"/>
        <v>398.76</v>
      </c>
      <c r="N160" s="227">
        <f t="shared" si="11"/>
        <v>563.6099999999999</v>
      </c>
      <c r="O160" s="227">
        <f t="shared" si="11"/>
        <v>137.34</v>
      </c>
      <c r="P160" s="227">
        <f t="shared" si="11"/>
        <v>36.91</v>
      </c>
      <c r="Q160" s="237"/>
      <c r="R160" s="108">
        <f>R110+R141+R159</f>
        <v>1420</v>
      </c>
      <c r="S160" s="136">
        <f>S110+S141+S159</f>
        <v>40.22</v>
      </c>
      <c r="T160" s="137">
        <f>T110+T141+T159</f>
        <v>41.41</v>
      </c>
      <c r="U160" s="137">
        <f>U110+U141+U159</f>
        <v>237.63</v>
      </c>
      <c r="V160" s="137">
        <f>V110+V141+V159</f>
        <v>1631.9</v>
      </c>
      <c r="W160" s="471" t="s">
        <v>169</v>
      </c>
      <c r="X160" s="471"/>
      <c r="Y160" s="471"/>
      <c r="Z160" s="110"/>
      <c r="AA160" s="110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10"/>
      <c r="AP160" s="110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E160" s="227">
        <f aca="true" t="shared" si="12" ref="BE160:BK160">BE110+BE141+BE159</f>
        <v>0.6869999999999999</v>
      </c>
      <c r="BF160" s="227">
        <f t="shared" si="12"/>
        <v>38.58</v>
      </c>
      <c r="BG160" s="227">
        <f t="shared" si="12"/>
        <v>164.64999999999998</v>
      </c>
      <c r="BH160" s="227">
        <f t="shared" si="12"/>
        <v>422.28000000000003</v>
      </c>
      <c r="BI160" s="227">
        <f t="shared" si="12"/>
        <v>597.1</v>
      </c>
      <c r="BJ160" s="227">
        <f t="shared" si="12"/>
        <v>151.69</v>
      </c>
      <c r="BK160" s="227">
        <f t="shared" si="12"/>
        <v>37.59</v>
      </c>
    </row>
    <row r="161" spans="1:63" ht="15.75" customHeight="1">
      <c r="A161" s="472" t="s">
        <v>30</v>
      </c>
      <c r="B161" s="472"/>
      <c r="C161" s="472"/>
      <c r="D161" s="84"/>
      <c r="E161" s="77"/>
      <c r="F161" s="74"/>
      <c r="G161" s="68"/>
      <c r="H161" s="68"/>
      <c r="I161" s="75"/>
      <c r="J161" s="251"/>
      <c r="K161" s="251"/>
      <c r="L161" s="251"/>
      <c r="M161" s="251"/>
      <c r="N161" s="251"/>
      <c r="O161" s="251"/>
      <c r="P161" s="251"/>
      <c r="Q161" s="74"/>
      <c r="R161" s="77"/>
      <c r="S161" s="80"/>
      <c r="T161" s="81"/>
      <c r="U161" s="81"/>
      <c r="V161" s="79"/>
      <c r="W161" s="460" t="s">
        <v>30</v>
      </c>
      <c r="X161" s="460"/>
      <c r="Y161" s="460"/>
      <c r="Z161" s="68"/>
      <c r="AA161" s="68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68"/>
      <c r="AP161" s="68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E161" s="251"/>
      <c r="BF161" s="251"/>
      <c r="BG161" s="251"/>
      <c r="BH161" s="251"/>
      <c r="BI161" s="251"/>
      <c r="BJ161" s="251"/>
      <c r="BK161" s="251"/>
    </row>
    <row r="162" spans="1:63" ht="15.75" customHeight="1">
      <c r="A162" s="473" t="s">
        <v>171</v>
      </c>
      <c r="B162" s="473"/>
      <c r="C162" s="473"/>
      <c r="D162" s="84"/>
      <c r="E162" s="77"/>
      <c r="F162" s="74"/>
      <c r="G162" s="68"/>
      <c r="H162" s="68"/>
      <c r="I162" s="75"/>
      <c r="J162" s="251"/>
      <c r="K162" s="251"/>
      <c r="L162" s="251"/>
      <c r="M162" s="251"/>
      <c r="N162" s="251"/>
      <c r="O162" s="251"/>
      <c r="P162" s="251"/>
      <c r="Q162" s="74"/>
      <c r="R162" s="77"/>
      <c r="S162" s="74"/>
      <c r="T162" s="68"/>
      <c r="U162" s="68"/>
      <c r="V162" s="77"/>
      <c r="W162" s="405" t="s">
        <v>171</v>
      </c>
      <c r="X162" s="405"/>
      <c r="Y162" s="405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E162" s="251"/>
      <c r="BF162" s="251"/>
      <c r="BG162" s="251"/>
      <c r="BH162" s="251"/>
      <c r="BI162" s="251"/>
      <c r="BJ162" s="251"/>
      <c r="BK162" s="251"/>
    </row>
    <row r="163" spans="1:63" ht="15.75" customHeight="1">
      <c r="A163" s="404" t="s">
        <v>86</v>
      </c>
      <c r="B163" s="404"/>
      <c r="C163" s="404"/>
      <c r="D163" s="84"/>
      <c r="E163" s="127"/>
      <c r="F163" s="74"/>
      <c r="G163" s="68"/>
      <c r="H163" s="68"/>
      <c r="I163" s="75"/>
      <c r="J163" s="251"/>
      <c r="K163" s="251"/>
      <c r="L163" s="251"/>
      <c r="M163" s="251"/>
      <c r="N163" s="251"/>
      <c r="O163" s="251"/>
      <c r="P163" s="251"/>
      <c r="Q163" s="74"/>
      <c r="R163" s="127"/>
      <c r="S163" s="74"/>
      <c r="T163" s="68"/>
      <c r="U163" s="68"/>
      <c r="V163" s="77"/>
      <c r="W163" s="405" t="s">
        <v>86</v>
      </c>
      <c r="X163" s="405"/>
      <c r="Y163" s="405"/>
      <c r="Z163" s="68"/>
      <c r="AA163" s="101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101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E163" s="251"/>
      <c r="BF163" s="251"/>
      <c r="BG163" s="251"/>
      <c r="BH163" s="251"/>
      <c r="BI163" s="251"/>
      <c r="BJ163" s="251"/>
      <c r="BK163" s="251"/>
    </row>
    <row r="164" spans="1:63" ht="15.75" customHeight="1">
      <c r="A164" s="404" t="s">
        <v>170</v>
      </c>
      <c r="B164" s="404"/>
      <c r="C164" s="404"/>
      <c r="D164" s="84"/>
      <c r="E164" s="79">
        <v>150</v>
      </c>
      <c r="F164" s="74"/>
      <c r="G164" s="68"/>
      <c r="H164" s="68"/>
      <c r="I164" s="75"/>
      <c r="J164" s="251"/>
      <c r="K164" s="251"/>
      <c r="L164" s="251"/>
      <c r="M164" s="251"/>
      <c r="N164" s="251"/>
      <c r="O164" s="251"/>
      <c r="P164" s="251"/>
      <c r="Q164" s="74"/>
      <c r="R164" s="79">
        <v>200</v>
      </c>
      <c r="S164" s="74"/>
      <c r="T164" s="68"/>
      <c r="U164" s="68"/>
      <c r="V164" s="77"/>
      <c r="W164" s="405" t="s">
        <v>170</v>
      </c>
      <c r="X164" s="405"/>
      <c r="Y164" s="405"/>
      <c r="Z164" s="68"/>
      <c r="AA164" s="81">
        <v>150</v>
      </c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81">
        <v>200</v>
      </c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E164" s="251"/>
      <c r="BF164" s="251"/>
      <c r="BG164" s="251"/>
      <c r="BH164" s="251"/>
      <c r="BI164" s="251"/>
      <c r="BJ164" s="251"/>
      <c r="BK164" s="251"/>
    </row>
    <row r="165" spans="1:63" ht="15.75" customHeight="1">
      <c r="A165" s="402" t="s">
        <v>25</v>
      </c>
      <c r="B165" s="402"/>
      <c r="C165" s="402"/>
      <c r="D165" s="84">
        <v>105</v>
      </c>
      <c r="E165" s="77">
        <v>105</v>
      </c>
      <c r="F165" s="74"/>
      <c r="G165" s="68"/>
      <c r="H165" s="68"/>
      <c r="I165" s="75"/>
      <c r="J165" s="251"/>
      <c r="K165" s="251"/>
      <c r="L165" s="251"/>
      <c r="M165" s="251"/>
      <c r="N165" s="251"/>
      <c r="O165" s="251"/>
      <c r="P165" s="251"/>
      <c r="Q165" s="74">
        <v>140</v>
      </c>
      <c r="R165" s="77">
        <v>140</v>
      </c>
      <c r="S165" s="74"/>
      <c r="T165" s="68"/>
      <c r="U165" s="68"/>
      <c r="V165" s="77"/>
      <c r="W165" s="403" t="s">
        <v>25</v>
      </c>
      <c r="X165" s="403"/>
      <c r="Y165" s="403"/>
      <c r="Z165" s="68">
        <v>105</v>
      </c>
      <c r="AA165" s="68">
        <v>105</v>
      </c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>
        <v>140</v>
      </c>
      <c r="AP165" s="68">
        <v>140</v>
      </c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E165" s="251"/>
      <c r="BF165" s="251"/>
      <c r="BG165" s="251"/>
      <c r="BH165" s="251"/>
      <c r="BI165" s="251"/>
      <c r="BJ165" s="251"/>
      <c r="BK165" s="251"/>
    </row>
    <row r="166" spans="1:63" ht="15.75" customHeight="1">
      <c r="A166" s="402" t="s">
        <v>78</v>
      </c>
      <c r="B166" s="402"/>
      <c r="C166" s="402"/>
      <c r="D166" s="84">
        <v>12</v>
      </c>
      <c r="E166" s="77">
        <v>12</v>
      </c>
      <c r="F166" s="74"/>
      <c r="G166" s="68"/>
      <c r="H166" s="68"/>
      <c r="I166" s="75"/>
      <c r="J166" s="251"/>
      <c r="K166" s="251"/>
      <c r="L166" s="251"/>
      <c r="M166" s="251"/>
      <c r="N166" s="251"/>
      <c r="O166" s="251"/>
      <c r="P166" s="251"/>
      <c r="Q166" s="74">
        <v>16</v>
      </c>
      <c r="R166" s="77">
        <v>16</v>
      </c>
      <c r="S166" s="74"/>
      <c r="T166" s="68"/>
      <c r="U166" s="68"/>
      <c r="V166" s="77"/>
      <c r="W166" s="403" t="s">
        <v>78</v>
      </c>
      <c r="X166" s="403"/>
      <c r="Y166" s="403"/>
      <c r="Z166" s="68">
        <v>12</v>
      </c>
      <c r="AA166" s="68">
        <v>12</v>
      </c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>
        <v>16</v>
      </c>
      <c r="AP166" s="68">
        <v>16</v>
      </c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E166" s="251"/>
      <c r="BF166" s="251"/>
      <c r="BG166" s="251"/>
      <c r="BH166" s="251"/>
      <c r="BI166" s="251"/>
      <c r="BJ166" s="251"/>
      <c r="BK166" s="251"/>
    </row>
    <row r="167" spans="1:63" ht="15.75" customHeight="1">
      <c r="A167" s="402" t="s">
        <v>12</v>
      </c>
      <c r="B167" s="402"/>
      <c r="C167" s="402"/>
      <c r="D167" s="84">
        <v>1.5</v>
      </c>
      <c r="E167" s="77">
        <v>1.5</v>
      </c>
      <c r="F167" s="74"/>
      <c r="G167" s="68"/>
      <c r="H167" s="68"/>
      <c r="I167" s="75"/>
      <c r="J167" s="251"/>
      <c r="K167" s="251"/>
      <c r="L167" s="251"/>
      <c r="M167" s="251"/>
      <c r="N167" s="251"/>
      <c r="O167" s="251"/>
      <c r="P167" s="251"/>
      <c r="Q167" s="74">
        <v>2</v>
      </c>
      <c r="R167" s="77">
        <v>2</v>
      </c>
      <c r="S167" s="74"/>
      <c r="T167" s="68"/>
      <c r="U167" s="68"/>
      <c r="V167" s="77"/>
      <c r="W167" s="403" t="s">
        <v>12</v>
      </c>
      <c r="X167" s="403"/>
      <c r="Y167" s="403"/>
      <c r="Z167" s="68">
        <v>1.5</v>
      </c>
      <c r="AA167" s="68">
        <v>1.5</v>
      </c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>
        <v>2</v>
      </c>
      <c r="AP167" s="68">
        <v>2</v>
      </c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E167" s="251"/>
      <c r="BF167" s="251"/>
      <c r="BG167" s="251"/>
      <c r="BH167" s="251"/>
      <c r="BI167" s="251"/>
      <c r="BJ167" s="251"/>
      <c r="BK167" s="251"/>
    </row>
    <row r="168" spans="1:63" ht="15.75" customHeight="1">
      <c r="A168" s="402" t="s">
        <v>6</v>
      </c>
      <c r="B168" s="402"/>
      <c r="C168" s="402"/>
      <c r="D168" s="84">
        <v>1.2</v>
      </c>
      <c r="E168" s="77">
        <v>1.2</v>
      </c>
      <c r="F168" s="74"/>
      <c r="G168" s="68"/>
      <c r="H168" s="68"/>
      <c r="I168" s="75"/>
      <c r="J168" s="251"/>
      <c r="K168" s="251"/>
      <c r="L168" s="251"/>
      <c r="M168" s="251"/>
      <c r="N168" s="251"/>
      <c r="O168" s="251"/>
      <c r="P168" s="251"/>
      <c r="Q168" s="74">
        <v>1.6</v>
      </c>
      <c r="R168" s="77">
        <v>1.6</v>
      </c>
      <c r="S168" s="74"/>
      <c r="T168" s="68"/>
      <c r="U168" s="68"/>
      <c r="V168" s="77"/>
      <c r="W168" s="403" t="s">
        <v>6</v>
      </c>
      <c r="X168" s="403"/>
      <c r="Y168" s="403"/>
      <c r="Z168" s="68">
        <v>1.2</v>
      </c>
      <c r="AA168" s="68">
        <v>1.2</v>
      </c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>
        <v>1.6</v>
      </c>
      <c r="AP168" s="68">
        <v>1.6</v>
      </c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E168" s="251"/>
      <c r="BF168" s="251"/>
      <c r="BG168" s="251"/>
      <c r="BH168" s="251"/>
      <c r="BI168" s="251"/>
      <c r="BJ168" s="251"/>
      <c r="BK168" s="251"/>
    </row>
    <row r="169" spans="1:63" ht="15.75" customHeight="1">
      <c r="A169" s="474" t="s">
        <v>66</v>
      </c>
      <c r="B169" s="474"/>
      <c r="C169" s="474"/>
      <c r="D169" s="116">
        <v>45</v>
      </c>
      <c r="E169" s="117">
        <v>45</v>
      </c>
      <c r="F169" s="118"/>
      <c r="G169" s="119"/>
      <c r="H169" s="119"/>
      <c r="I169" s="139"/>
      <c r="J169" s="257"/>
      <c r="K169" s="257"/>
      <c r="L169" s="257"/>
      <c r="M169" s="257"/>
      <c r="N169" s="257"/>
      <c r="O169" s="257"/>
      <c r="P169" s="257"/>
      <c r="Q169" s="118">
        <v>75</v>
      </c>
      <c r="R169" s="117">
        <v>75</v>
      </c>
      <c r="S169" s="118"/>
      <c r="T169" s="119"/>
      <c r="U169" s="119"/>
      <c r="V169" s="117"/>
      <c r="W169" s="475" t="s">
        <v>66</v>
      </c>
      <c r="X169" s="475"/>
      <c r="Y169" s="475"/>
      <c r="Z169" s="119">
        <v>45</v>
      </c>
      <c r="AA169" s="119">
        <v>45</v>
      </c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>
        <v>75</v>
      </c>
      <c r="AP169" s="119">
        <v>75</v>
      </c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E169" s="257"/>
      <c r="BF169" s="257"/>
      <c r="BG169" s="257"/>
      <c r="BH169" s="257"/>
      <c r="BI169" s="257"/>
      <c r="BJ169" s="257"/>
      <c r="BK169" s="257"/>
    </row>
    <row r="170" spans="1:63" ht="15.75" customHeight="1">
      <c r="A170" s="404"/>
      <c r="B170" s="404"/>
      <c r="C170" s="404"/>
      <c r="D170" s="84"/>
      <c r="E170" s="77"/>
      <c r="F170" s="86">
        <v>4.34</v>
      </c>
      <c r="G170" s="87">
        <v>4.1</v>
      </c>
      <c r="H170" s="87">
        <v>13.92</v>
      </c>
      <c r="I170" s="335">
        <v>110.1</v>
      </c>
      <c r="J170" s="336">
        <v>0.07</v>
      </c>
      <c r="K170" s="337">
        <v>0.69</v>
      </c>
      <c r="L170" s="337">
        <v>22.95</v>
      </c>
      <c r="M170" s="337">
        <v>121.26</v>
      </c>
      <c r="N170" s="337">
        <v>116</v>
      </c>
      <c r="O170" s="337">
        <v>21.68</v>
      </c>
      <c r="P170" s="86">
        <v>0.42</v>
      </c>
      <c r="Q170" s="84"/>
      <c r="R170" s="77"/>
      <c r="S170" s="86">
        <v>5.79</v>
      </c>
      <c r="T170" s="87">
        <v>5.47</v>
      </c>
      <c r="U170" s="88">
        <v>18.57</v>
      </c>
      <c r="V170" s="89">
        <v>146.8</v>
      </c>
      <c r="W170" s="405"/>
      <c r="X170" s="405"/>
      <c r="Y170" s="405"/>
      <c r="Z170" s="68"/>
      <c r="AA170" s="68"/>
      <c r="AB170" s="87">
        <v>88.77</v>
      </c>
      <c r="AC170" s="87">
        <v>178.95</v>
      </c>
      <c r="AD170" s="87">
        <v>121.44</v>
      </c>
      <c r="AE170" s="87">
        <v>22.2</v>
      </c>
      <c r="AF170" s="87">
        <v>116.83</v>
      </c>
      <c r="AG170" s="87">
        <v>0.4</v>
      </c>
      <c r="AH170" s="87">
        <v>22.95</v>
      </c>
      <c r="AI170" s="87">
        <v>16.2</v>
      </c>
      <c r="AJ170" s="87">
        <v>0.051000000000000004</v>
      </c>
      <c r="AK170" s="87">
        <v>0.084</v>
      </c>
      <c r="AL170" s="87">
        <v>0.14</v>
      </c>
      <c r="AM170" s="87">
        <v>0.26</v>
      </c>
      <c r="AN170" s="87">
        <v>0.68</v>
      </c>
      <c r="AO170" s="68"/>
      <c r="AP170" s="68"/>
      <c r="AQ170" s="87">
        <v>118.2</v>
      </c>
      <c r="AR170" s="87">
        <v>238.6</v>
      </c>
      <c r="AS170" s="87">
        <v>161.8</v>
      </c>
      <c r="AT170" s="87">
        <v>29.6</v>
      </c>
      <c r="AU170" s="87">
        <v>155.78</v>
      </c>
      <c r="AV170" s="87">
        <v>0.53</v>
      </c>
      <c r="AW170" s="87">
        <v>30.6</v>
      </c>
      <c r="AX170" s="87">
        <v>21.6</v>
      </c>
      <c r="AY170" s="87">
        <v>30.6</v>
      </c>
      <c r="AZ170" s="87">
        <v>0.68</v>
      </c>
      <c r="BA170" s="87">
        <v>0.19</v>
      </c>
      <c r="BB170" s="87">
        <v>0.35</v>
      </c>
      <c r="BC170" s="87">
        <v>0.91</v>
      </c>
      <c r="BE170" s="336">
        <v>0.1</v>
      </c>
      <c r="BF170" s="337">
        <v>0.91</v>
      </c>
      <c r="BG170" s="337">
        <v>23.86</v>
      </c>
      <c r="BH170" s="337">
        <v>132</v>
      </c>
      <c r="BI170" s="337">
        <v>128</v>
      </c>
      <c r="BJ170" s="337">
        <v>23.5</v>
      </c>
      <c r="BK170" s="86">
        <v>0.51</v>
      </c>
    </row>
    <row r="171" spans="1:63" ht="13.5" customHeight="1">
      <c r="A171" s="407" t="s">
        <v>173</v>
      </c>
      <c r="B171" s="407"/>
      <c r="C171" s="407"/>
      <c r="D171" s="84"/>
      <c r="E171" s="79">
        <v>150</v>
      </c>
      <c r="F171" s="74"/>
      <c r="G171" s="68"/>
      <c r="H171" s="68"/>
      <c r="I171" s="75"/>
      <c r="J171" s="251"/>
      <c r="K171" s="251"/>
      <c r="L171" s="251"/>
      <c r="M171" s="251"/>
      <c r="N171" s="251"/>
      <c r="O171" s="251"/>
      <c r="P171" s="251"/>
      <c r="Q171" s="74"/>
      <c r="R171" s="79">
        <v>180</v>
      </c>
      <c r="S171" s="118"/>
      <c r="T171" s="119"/>
      <c r="U171" s="119"/>
      <c r="V171" s="117"/>
      <c r="W171" s="405" t="s">
        <v>172</v>
      </c>
      <c r="X171" s="405"/>
      <c r="Y171" s="405"/>
      <c r="Z171" s="68"/>
      <c r="AA171" s="81">
        <v>150</v>
      </c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68"/>
      <c r="AP171" s="81">
        <v>180</v>
      </c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E171" s="251"/>
      <c r="BF171" s="251"/>
      <c r="BG171" s="251"/>
      <c r="BH171" s="251"/>
      <c r="BI171" s="251"/>
      <c r="BJ171" s="251"/>
      <c r="BK171" s="251"/>
    </row>
    <row r="172" spans="1:63" ht="15.75" customHeight="1">
      <c r="A172" s="417" t="s">
        <v>9</v>
      </c>
      <c r="B172" s="417"/>
      <c r="C172" s="417"/>
      <c r="D172" s="84">
        <v>0.2</v>
      </c>
      <c r="E172" s="77">
        <v>0.2</v>
      </c>
      <c r="F172" s="74"/>
      <c r="G172" s="68"/>
      <c r="H172" s="68"/>
      <c r="I172" s="75"/>
      <c r="J172" s="251"/>
      <c r="K172" s="251"/>
      <c r="L172" s="251"/>
      <c r="M172" s="251"/>
      <c r="N172" s="251"/>
      <c r="O172" s="251"/>
      <c r="P172" s="251"/>
      <c r="Q172" s="74">
        <v>0.3</v>
      </c>
      <c r="R172" s="77">
        <v>0.3</v>
      </c>
      <c r="S172" s="118"/>
      <c r="T172" s="119"/>
      <c r="U172" s="119"/>
      <c r="V172" s="117"/>
      <c r="W172" s="403" t="s">
        <v>25</v>
      </c>
      <c r="X172" s="403"/>
      <c r="Y172" s="403"/>
      <c r="Z172" s="68">
        <v>92</v>
      </c>
      <c r="AA172" s="68">
        <v>92</v>
      </c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68">
        <v>110</v>
      </c>
      <c r="AP172" s="68">
        <v>110</v>
      </c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E172" s="251"/>
      <c r="BF172" s="251"/>
      <c r="BG172" s="251"/>
      <c r="BH172" s="251"/>
      <c r="BI172" s="251"/>
      <c r="BJ172" s="251"/>
      <c r="BK172" s="251"/>
    </row>
    <row r="173" spans="1:63" ht="15.75" customHeight="1">
      <c r="A173" s="417" t="s">
        <v>6</v>
      </c>
      <c r="B173" s="417"/>
      <c r="C173" s="417"/>
      <c r="D173" s="84">
        <v>7</v>
      </c>
      <c r="E173" s="77">
        <v>7</v>
      </c>
      <c r="F173" s="80"/>
      <c r="G173" s="81"/>
      <c r="H173" s="81"/>
      <c r="I173" s="82"/>
      <c r="J173" s="252"/>
      <c r="K173" s="252"/>
      <c r="L173" s="252"/>
      <c r="M173" s="252"/>
      <c r="N173" s="252"/>
      <c r="O173" s="252"/>
      <c r="P173" s="252"/>
      <c r="Q173" s="74">
        <v>10</v>
      </c>
      <c r="R173" s="77">
        <v>10</v>
      </c>
      <c r="S173" s="80"/>
      <c r="T173" s="81"/>
      <c r="U173" s="81"/>
      <c r="V173" s="79"/>
      <c r="W173" s="403" t="s">
        <v>131</v>
      </c>
      <c r="X173" s="403"/>
      <c r="Y173" s="403"/>
      <c r="Z173" s="68">
        <v>2</v>
      </c>
      <c r="AA173" s="68">
        <v>2</v>
      </c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68">
        <v>2</v>
      </c>
      <c r="AP173" s="68">
        <v>2</v>
      </c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E173" s="252"/>
      <c r="BF173" s="252"/>
      <c r="BG173" s="252"/>
      <c r="BH173" s="252"/>
      <c r="BI173" s="252"/>
      <c r="BJ173" s="252"/>
      <c r="BK173" s="252"/>
    </row>
    <row r="174" spans="1:63" ht="15.75" customHeight="1">
      <c r="A174" s="417" t="s">
        <v>66</v>
      </c>
      <c r="B174" s="417"/>
      <c r="C174" s="417"/>
      <c r="D174" s="84">
        <v>130</v>
      </c>
      <c r="E174" s="77">
        <v>130</v>
      </c>
      <c r="F174" s="80"/>
      <c r="G174" s="81"/>
      <c r="H174" s="81"/>
      <c r="I174" s="82"/>
      <c r="J174" s="252"/>
      <c r="K174" s="252"/>
      <c r="L174" s="252"/>
      <c r="M174" s="252"/>
      <c r="N174" s="252"/>
      <c r="O174" s="252"/>
      <c r="P174" s="252"/>
      <c r="Q174" s="74">
        <v>150</v>
      </c>
      <c r="R174" s="77">
        <v>150</v>
      </c>
      <c r="S174" s="80"/>
      <c r="T174" s="81"/>
      <c r="U174" s="81"/>
      <c r="V174" s="79"/>
      <c r="W174" s="403" t="s">
        <v>66</v>
      </c>
      <c r="X174" s="403"/>
      <c r="Y174" s="403"/>
      <c r="Z174" s="68">
        <v>65</v>
      </c>
      <c r="AA174" s="68">
        <v>65</v>
      </c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68">
        <v>80</v>
      </c>
      <c r="AP174" s="68">
        <v>80</v>
      </c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E174" s="252"/>
      <c r="BF174" s="252"/>
      <c r="BG174" s="252"/>
      <c r="BH174" s="252"/>
      <c r="BI174" s="252"/>
      <c r="BJ174" s="252"/>
      <c r="BK174" s="252"/>
    </row>
    <row r="175" spans="1:63" ht="15.75" customHeight="1">
      <c r="A175" s="417"/>
      <c r="B175" s="417"/>
      <c r="C175" s="417"/>
      <c r="D175" s="84"/>
      <c r="E175" s="77"/>
      <c r="F175" s="80">
        <v>0.04</v>
      </c>
      <c r="G175" s="81">
        <v>0.01</v>
      </c>
      <c r="H175" s="81">
        <v>6.99</v>
      </c>
      <c r="I175" s="265">
        <v>28</v>
      </c>
      <c r="J175" s="224"/>
      <c r="K175" s="224"/>
      <c r="L175" s="224">
        <v>8</v>
      </c>
      <c r="M175" s="224">
        <v>1.6</v>
      </c>
      <c r="N175" s="224">
        <v>0.9</v>
      </c>
      <c r="O175" s="225">
        <v>0.19</v>
      </c>
      <c r="P175" s="225"/>
      <c r="Q175" s="78"/>
      <c r="R175" s="79"/>
      <c r="S175" s="80">
        <v>0.06</v>
      </c>
      <c r="T175" s="81">
        <v>0.02</v>
      </c>
      <c r="U175" s="81">
        <v>9.99</v>
      </c>
      <c r="V175" s="79">
        <v>40</v>
      </c>
      <c r="W175" s="403"/>
      <c r="X175" s="403"/>
      <c r="Y175" s="403"/>
      <c r="Z175" s="68"/>
      <c r="AA175" s="68"/>
      <c r="AB175" s="81">
        <v>37.6</v>
      </c>
      <c r="AC175" s="81">
        <v>109.7</v>
      </c>
      <c r="AD175" s="81">
        <v>94.3</v>
      </c>
      <c r="AE175" s="81">
        <v>10.5</v>
      </c>
      <c r="AF175" s="81">
        <v>67.5</v>
      </c>
      <c r="AG175" s="81">
        <v>0.1</v>
      </c>
      <c r="AH175" s="81">
        <v>15</v>
      </c>
      <c r="AI175" s="81">
        <v>8</v>
      </c>
      <c r="AJ175" s="81"/>
      <c r="AK175" s="81">
        <v>0.03</v>
      </c>
      <c r="AL175" s="81">
        <v>0.11</v>
      </c>
      <c r="AM175" s="81">
        <v>0.08</v>
      </c>
      <c r="AN175" s="81">
        <v>0.98</v>
      </c>
      <c r="AO175" s="81"/>
      <c r="AP175" s="81"/>
      <c r="AQ175" s="81">
        <v>45.1</v>
      </c>
      <c r="AR175" s="81">
        <v>131.7</v>
      </c>
      <c r="AS175" s="81">
        <v>12.6</v>
      </c>
      <c r="AT175" s="81">
        <v>81</v>
      </c>
      <c r="AU175" s="81">
        <v>0.12</v>
      </c>
      <c r="AV175" s="81">
        <v>18</v>
      </c>
      <c r="AW175" s="81">
        <v>9</v>
      </c>
      <c r="AX175" s="81">
        <v>0</v>
      </c>
      <c r="AY175" s="81">
        <v>0.04</v>
      </c>
      <c r="AZ175" s="81">
        <v>0.14</v>
      </c>
      <c r="BA175" s="81">
        <v>0.09</v>
      </c>
      <c r="BB175" s="81">
        <v>0.72</v>
      </c>
      <c r="BC175" s="81">
        <v>1.17</v>
      </c>
      <c r="BE175" s="223"/>
      <c r="BF175" s="224"/>
      <c r="BG175" s="224"/>
      <c r="BH175" s="224">
        <v>10</v>
      </c>
      <c r="BI175" s="224">
        <v>2.5</v>
      </c>
      <c r="BJ175" s="224">
        <v>1.3</v>
      </c>
      <c r="BK175" s="225">
        <v>0.28</v>
      </c>
    </row>
    <row r="176" spans="1:63" s="1" customFormat="1" ht="15">
      <c r="A176" s="379" t="s">
        <v>152</v>
      </c>
      <c r="B176" s="380"/>
      <c r="C176" s="381"/>
      <c r="D176" s="23"/>
      <c r="E176" s="12">
        <v>45</v>
      </c>
      <c r="F176" s="15"/>
      <c r="G176" s="16"/>
      <c r="H176" s="16"/>
      <c r="I176" s="24"/>
      <c r="J176" s="16"/>
      <c r="K176" s="16"/>
      <c r="L176" s="16"/>
      <c r="M176" s="16"/>
      <c r="N176" s="16"/>
      <c r="O176" s="16"/>
      <c r="P176" s="16"/>
      <c r="Q176" s="9"/>
      <c r="R176" s="12">
        <v>45</v>
      </c>
      <c r="S176" s="15"/>
      <c r="T176" s="16"/>
      <c r="U176" s="16"/>
      <c r="V176" s="12"/>
      <c r="W176" s="379" t="s">
        <v>152</v>
      </c>
      <c r="X176" s="380"/>
      <c r="Y176" s="381"/>
      <c r="Z176" s="13"/>
      <c r="AA176" s="16">
        <v>45</v>
      </c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3"/>
      <c r="AP176" s="16">
        <v>45</v>
      </c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E176" s="16"/>
      <c r="BF176" s="16"/>
      <c r="BG176" s="16"/>
      <c r="BH176" s="16"/>
      <c r="BI176" s="16"/>
      <c r="BJ176" s="16"/>
      <c r="BK176" s="16"/>
    </row>
    <row r="177" spans="1:63" s="1" customFormat="1" ht="15">
      <c r="A177" s="382" t="s">
        <v>28</v>
      </c>
      <c r="B177" s="383"/>
      <c r="C177" s="384"/>
      <c r="D177" s="23">
        <v>5</v>
      </c>
      <c r="E177" s="12">
        <v>5</v>
      </c>
      <c r="F177" s="15"/>
      <c r="G177" s="16"/>
      <c r="H177" s="16"/>
      <c r="I177" s="24"/>
      <c r="J177" s="16"/>
      <c r="K177" s="16"/>
      <c r="L177" s="16"/>
      <c r="M177" s="16"/>
      <c r="N177" s="16"/>
      <c r="O177" s="16"/>
      <c r="P177" s="16"/>
      <c r="Q177" s="9">
        <v>5</v>
      </c>
      <c r="R177" s="12">
        <v>5</v>
      </c>
      <c r="S177" s="15"/>
      <c r="T177" s="16"/>
      <c r="U177" s="16"/>
      <c r="V177" s="12"/>
      <c r="W177" s="382" t="s">
        <v>28</v>
      </c>
      <c r="X177" s="383"/>
      <c r="Y177" s="384"/>
      <c r="Z177" s="13">
        <v>5</v>
      </c>
      <c r="AA177" s="16">
        <v>5</v>
      </c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3">
        <v>5</v>
      </c>
      <c r="AP177" s="16">
        <v>5</v>
      </c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E177" s="16"/>
      <c r="BF177" s="16"/>
      <c r="BG177" s="16"/>
      <c r="BH177" s="16"/>
      <c r="BI177" s="16"/>
      <c r="BJ177" s="16"/>
      <c r="BK177" s="16"/>
    </row>
    <row r="178" spans="1:63" s="1" customFormat="1" ht="18.75" customHeight="1">
      <c r="A178" s="382" t="s">
        <v>153</v>
      </c>
      <c r="B178" s="383"/>
      <c r="C178" s="384"/>
      <c r="D178" s="23">
        <v>10</v>
      </c>
      <c r="E178" s="12">
        <v>10</v>
      </c>
      <c r="F178" s="15"/>
      <c r="G178" s="16"/>
      <c r="H178" s="16"/>
      <c r="I178" s="24"/>
      <c r="J178" s="16"/>
      <c r="K178" s="16"/>
      <c r="L178" s="16"/>
      <c r="M178" s="16"/>
      <c r="N178" s="16"/>
      <c r="O178" s="16"/>
      <c r="P178" s="16"/>
      <c r="Q178" s="9">
        <v>10</v>
      </c>
      <c r="R178" s="12">
        <v>10</v>
      </c>
      <c r="S178" s="15"/>
      <c r="T178" s="16"/>
      <c r="U178" s="16"/>
      <c r="V178" s="12"/>
      <c r="W178" s="382" t="s">
        <v>153</v>
      </c>
      <c r="X178" s="383"/>
      <c r="Y178" s="384"/>
      <c r="Z178" s="13">
        <v>10.6</v>
      </c>
      <c r="AA178" s="16">
        <v>10</v>
      </c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3">
        <v>10.6</v>
      </c>
      <c r="AP178" s="16">
        <v>10</v>
      </c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E178" s="16"/>
      <c r="BF178" s="16"/>
      <c r="BG178" s="16"/>
      <c r="BH178" s="16"/>
      <c r="BI178" s="16"/>
      <c r="BJ178" s="16"/>
      <c r="BK178" s="16"/>
    </row>
    <row r="179" spans="1:63" s="1" customFormat="1" ht="18.75" customHeight="1">
      <c r="A179" s="382" t="s">
        <v>10</v>
      </c>
      <c r="B179" s="383"/>
      <c r="C179" s="384"/>
      <c r="D179" s="23">
        <v>30</v>
      </c>
      <c r="E179" s="12">
        <v>30</v>
      </c>
      <c r="F179" s="15"/>
      <c r="G179" s="16"/>
      <c r="H179" s="16"/>
      <c r="I179" s="24"/>
      <c r="J179" s="16"/>
      <c r="K179" s="16"/>
      <c r="L179" s="16"/>
      <c r="M179" s="16"/>
      <c r="N179" s="16"/>
      <c r="O179" s="16"/>
      <c r="P179" s="16"/>
      <c r="Q179" s="9">
        <v>30</v>
      </c>
      <c r="R179" s="12">
        <v>30</v>
      </c>
      <c r="S179" s="15"/>
      <c r="T179" s="16"/>
      <c r="U179" s="16"/>
      <c r="V179" s="12"/>
      <c r="W179" s="382" t="s">
        <v>10</v>
      </c>
      <c r="X179" s="383"/>
      <c r="Y179" s="384"/>
      <c r="Z179" s="13">
        <v>30</v>
      </c>
      <c r="AA179" s="16">
        <v>30</v>
      </c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3">
        <v>30</v>
      </c>
      <c r="AP179" s="16">
        <v>30</v>
      </c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E179" s="16"/>
      <c r="BF179" s="16"/>
      <c r="BG179" s="16"/>
      <c r="BH179" s="16"/>
      <c r="BI179" s="16"/>
      <c r="BJ179" s="16"/>
      <c r="BK179" s="16"/>
    </row>
    <row r="180" spans="1:63" s="1" customFormat="1" ht="15">
      <c r="A180" s="379"/>
      <c r="B180" s="380"/>
      <c r="C180" s="381"/>
      <c r="D180" s="23"/>
      <c r="E180" s="14"/>
      <c r="F180" s="11">
        <v>4.73</v>
      </c>
      <c r="G180" s="11">
        <v>6.88</v>
      </c>
      <c r="H180" s="11">
        <v>14.56</v>
      </c>
      <c r="I180" s="10">
        <v>139</v>
      </c>
      <c r="J180" s="338">
        <v>0.05</v>
      </c>
      <c r="K180" s="10">
        <v>0.07</v>
      </c>
      <c r="L180" s="10">
        <v>46</v>
      </c>
      <c r="M180" s="10">
        <v>96.1</v>
      </c>
      <c r="N180" s="10">
        <v>77.6</v>
      </c>
      <c r="O180" s="10">
        <v>13.4</v>
      </c>
      <c r="P180" s="339">
        <v>0.71</v>
      </c>
      <c r="Q180" s="23"/>
      <c r="R180" s="14"/>
      <c r="S180" s="11">
        <v>4.73</v>
      </c>
      <c r="T180" s="11">
        <v>6.88</v>
      </c>
      <c r="U180" s="11">
        <v>14.56</v>
      </c>
      <c r="V180" s="11">
        <v>139</v>
      </c>
      <c r="W180" s="379"/>
      <c r="X180" s="380"/>
      <c r="Y180" s="381"/>
      <c r="Z180" s="13"/>
      <c r="AA180" s="13"/>
      <c r="AB180" s="10">
        <v>195.2</v>
      </c>
      <c r="AC180" s="10">
        <v>50.2</v>
      </c>
      <c r="AD180" s="10">
        <v>96.1</v>
      </c>
      <c r="AE180" s="10">
        <v>13.4</v>
      </c>
      <c r="AF180" s="10">
        <v>77.6</v>
      </c>
      <c r="AG180" s="10">
        <v>0.71</v>
      </c>
      <c r="AH180" s="10">
        <v>46</v>
      </c>
      <c r="AI180" s="10">
        <v>32</v>
      </c>
      <c r="AJ180" s="10">
        <v>0.49</v>
      </c>
      <c r="AK180" s="10">
        <v>0.05</v>
      </c>
      <c r="AL180" s="10">
        <v>0.05</v>
      </c>
      <c r="AM180" s="10">
        <v>0.51</v>
      </c>
      <c r="AN180" s="10">
        <v>0.07</v>
      </c>
      <c r="AO180" s="13"/>
      <c r="AP180" s="13"/>
      <c r="AQ180" s="10">
        <v>195.2</v>
      </c>
      <c r="AR180" s="10">
        <v>50.2</v>
      </c>
      <c r="AS180" s="10">
        <v>96.1</v>
      </c>
      <c r="AT180" s="10">
        <v>13.4</v>
      </c>
      <c r="AU180" s="10">
        <v>77.6</v>
      </c>
      <c r="AV180" s="10">
        <v>0.71</v>
      </c>
      <c r="AW180" s="10">
        <v>46</v>
      </c>
      <c r="AX180" s="10">
        <v>32</v>
      </c>
      <c r="AY180" s="10">
        <v>0.49</v>
      </c>
      <c r="AZ180" s="10">
        <v>0.05</v>
      </c>
      <c r="BA180" s="10">
        <v>0.05</v>
      </c>
      <c r="BB180" s="10">
        <v>0.51</v>
      </c>
      <c r="BC180" s="10">
        <v>0.07</v>
      </c>
      <c r="BE180" s="338">
        <v>0.05</v>
      </c>
      <c r="BF180" s="10">
        <v>0.07</v>
      </c>
      <c r="BG180" s="10">
        <v>46</v>
      </c>
      <c r="BH180" s="10">
        <v>96.1</v>
      </c>
      <c r="BI180" s="10">
        <v>77.6</v>
      </c>
      <c r="BJ180" s="10">
        <v>13.4</v>
      </c>
      <c r="BK180" s="339">
        <v>0.71</v>
      </c>
    </row>
    <row r="181" spans="1:63" ht="15" customHeight="1">
      <c r="A181" s="404" t="s">
        <v>14</v>
      </c>
      <c r="B181" s="404"/>
      <c r="C181" s="404"/>
      <c r="D181" s="84"/>
      <c r="E181" s="79"/>
      <c r="F181" s="80"/>
      <c r="G181" s="81"/>
      <c r="H181" s="81"/>
      <c r="I181" s="82"/>
      <c r="J181" s="252"/>
      <c r="K181" s="252"/>
      <c r="L181" s="252"/>
      <c r="M181" s="252"/>
      <c r="N181" s="252"/>
      <c r="O181" s="252"/>
      <c r="P181" s="252"/>
      <c r="Q181" s="74"/>
      <c r="R181" s="79"/>
      <c r="S181" s="80"/>
      <c r="T181" s="81"/>
      <c r="U181" s="81"/>
      <c r="V181" s="79"/>
      <c r="W181" s="405" t="s">
        <v>188</v>
      </c>
      <c r="X181" s="405"/>
      <c r="Y181" s="405"/>
      <c r="Z181" s="68">
        <v>20</v>
      </c>
      <c r="AA181" s="81">
        <v>20</v>
      </c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68">
        <v>20</v>
      </c>
      <c r="AP181" s="81">
        <v>20</v>
      </c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E181" s="252"/>
      <c r="BF181" s="252"/>
      <c r="BG181" s="252"/>
      <c r="BH181" s="252"/>
      <c r="BI181" s="252"/>
      <c r="BJ181" s="252"/>
      <c r="BK181" s="252"/>
    </row>
    <row r="182" spans="1:63" ht="15.75" customHeight="1">
      <c r="A182" s="404" t="s">
        <v>189</v>
      </c>
      <c r="B182" s="404"/>
      <c r="C182" s="404"/>
      <c r="D182" s="78">
        <v>100</v>
      </c>
      <c r="E182" s="79">
        <v>100</v>
      </c>
      <c r="F182" s="80">
        <v>1.12</v>
      </c>
      <c r="G182" s="81"/>
      <c r="H182" s="81">
        <v>22.72</v>
      </c>
      <c r="I182" s="265">
        <v>96</v>
      </c>
      <c r="J182" s="223">
        <v>0.03</v>
      </c>
      <c r="K182" s="224">
        <v>6</v>
      </c>
      <c r="L182" s="224"/>
      <c r="M182" s="224">
        <v>16</v>
      </c>
      <c r="N182" s="224">
        <v>22</v>
      </c>
      <c r="O182" s="224">
        <v>9</v>
      </c>
      <c r="P182" s="225">
        <v>2.2</v>
      </c>
      <c r="Q182" s="78">
        <v>135</v>
      </c>
      <c r="R182" s="79">
        <v>135</v>
      </c>
      <c r="S182" s="80">
        <v>1.8</v>
      </c>
      <c r="T182" s="81"/>
      <c r="U182" s="81">
        <v>27.27</v>
      </c>
      <c r="V182" s="79">
        <v>115</v>
      </c>
      <c r="W182" s="404" t="s">
        <v>110</v>
      </c>
      <c r="X182" s="412"/>
      <c r="Y182" s="405"/>
      <c r="Z182" s="68">
        <v>100</v>
      </c>
      <c r="AA182" s="81">
        <v>100</v>
      </c>
      <c r="AB182" s="81">
        <v>26</v>
      </c>
      <c r="AC182" s="81">
        <v>278</v>
      </c>
      <c r="AD182" s="81">
        <v>16</v>
      </c>
      <c r="AE182" s="81">
        <v>9</v>
      </c>
      <c r="AF182" s="81">
        <v>11</v>
      </c>
      <c r="AG182" s="81">
        <v>2.2</v>
      </c>
      <c r="AH182" s="81"/>
      <c r="AI182" s="81">
        <v>30</v>
      </c>
      <c r="AJ182" s="81">
        <v>0.2</v>
      </c>
      <c r="AK182" s="81">
        <v>0.03</v>
      </c>
      <c r="AL182" s="81">
        <v>0.02</v>
      </c>
      <c r="AM182" s="81">
        <v>0.3</v>
      </c>
      <c r="AN182" s="81">
        <v>10</v>
      </c>
      <c r="AO182" s="68">
        <v>100</v>
      </c>
      <c r="AP182" s="81">
        <v>100</v>
      </c>
      <c r="AQ182" s="81">
        <v>26</v>
      </c>
      <c r="AR182" s="81">
        <v>278</v>
      </c>
      <c r="AS182" s="81">
        <v>16</v>
      </c>
      <c r="AT182" s="81">
        <v>9</v>
      </c>
      <c r="AU182" s="81">
        <v>11</v>
      </c>
      <c r="AV182" s="81">
        <v>2.2</v>
      </c>
      <c r="AW182" s="81"/>
      <c r="AX182" s="81">
        <v>30</v>
      </c>
      <c r="AY182" s="81">
        <v>0.2</v>
      </c>
      <c r="AZ182" s="81">
        <v>0.03</v>
      </c>
      <c r="BA182" s="81">
        <v>0.02</v>
      </c>
      <c r="BB182" s="81">
        <v>0.3</v>
      </c>
      <c r="BC182" s="81">
        <v>10</v>
      </c>
      <c r="BE182" s="223">
        <v>0.05</v>
      </c>
      <c r="BF182" s="224">
        <v>10</v>
      </c>
      <c r="BG182" s="224"/>
      <c r="BH182" s="224">
        <v>19</v>
      </c>
      <c r="BI182" s="224">
        <v>27</v>
      </c>
      <c r="BJ182" s="224">
        <v>15</v>
      </c>
      <c r="BK182" s="225">
        <v>2.52</v>
      </c>
    </row>
    <row r="183" spans="1:63" s="107" customFormat="1" ht="16.5" customHeight="1">
      <c r="A183" s="461" t="s">
        <v>212</v>
      </c>
      <c r="B183" s="461"/>
      <c r="C183" s="461"/>
      <c r="D183" s="91"/>
      <c r="E183" s="92">
        <f>SUM(E164+E171+E176+E182)</f>
        <v>445</v>
      </c>
      <c r="F183" s="106">
        <f>SUM(F163:F182)</f>
        <v>10.23</v>
      </c>
      <c r="G183" s="106">
        <f>SUM(G163:G182)</f>
        <v>10.989999999999998</v>
      </c>
      <c r="H183" s="106">
        <f>SUM(H163:H182)</f>
        <v>58.19</v>
      </c>
      <c r="I183" s="229">
        <f>SUM(I163:I182)</f>
        <v>373.1</v>
      </c>
      <c r="J183" s="229">
        <f aca="true" t="shared" si="13" ref="J183:Q183">SUM(J163:J182)</f>
        <v>0.15000000000000002</v>
      </c>
      <c r="K183" s="229">
        <f t="shared" si="13"/>
        <v>6.76</v>
      </c>
      <c r="L183" s="229">
        <f t="shared" si="13"/>
        <v>76.95</v>
      </c>
      <c r="M183" s="229">
        <f t="shared" si="13"/>
        <v>234.95999999999998</v>
      </c>
      <c r="N183" s="229">
        <f t="shared" si="13"/>
        <v>216.5</v>
      </c>
      <c r="O183" s="229">
        <f t="shared" si="13"/>
        <v>44.27</v>
      </c>
      <c r="P183" s="229">
        <f t="shared" si="13"/>
        <v>3.33</v>
      </c>
      <c r="Q183" s="229">
        <f t="shared" si="13"/>
        <v>574.9</v>
      </c>
      <c r="R183" s="92">
        <f>SUM(R164+R171+R176+R182)</f>
        <v>560</v>
      </c>
      <c r="S183" s="106">
        <f>SUM(S163:S182)</f>
        <v>12.38</v>
      </c>
      <c r="T183" s="106">
        <f>SUM(T163:T182)</f>
        <v>12.37</v>
      </c>
      <c r="U183" s="106">
        <f>SUM(U163:U182)</f>
        <v>70.39</v>
      </c>
      <c r="V183" s="106">
        <f>SUM(V163:V182)</f>
        <v>440.8</v>
      </c>
      <c r="W183" s="466"/>
      <c r="X183" s="466"/>
      <c r="Y183" s="466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4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E183" s="106">
        <f aca="true" t="shared" si="14" ref="BE183:BK183">SUM(BE163:BE182)</f>
        <v>0.2</v>
      </c>
      <c r="BF183" s="106">
        <f t="shared" si="14"/>
        <v>10.98</v>
      </c>
      <c r="BG183" s="106">
        <f t="shared" si="14"/>
        <v>69.86</v>
      </c>
      <c r="BH183" s="106">
        <f t="shared" si="14"/>
        <v>257.1</v>
      </c>
      <c r="BI183" s="106">
        <f t="shared" si="14"/>
        <v>235.1</v>
      </c>
      <c r="BJ183" s="106">
        <f t="shared" si="14"/>
        <v>53.2</v>
      </c>
      <c r="BK183" s="106">
        <f t="shared" si="14"/>
        <v>4.02</v>
      </c>
    </row>
    <row r="184" spans="1:63" ht="15.75" customHeight="1">
      <c r="A184" s="451" t="s">
        <v>16</v>
      </c>
      <c r="B184" s="451"/>
      <c r="C184" s="451"/>
      <c r="D184" s="84"/>
      <c r="E184" s="77"/>
      <c r="F184" s="74"/>
      <c r="G184" s="68"/>
      <c r="H184" s="68"/>
      <c r="I184" s="75"/>
      <c r="J184" s="251"/>
      <c r="K184" s="251"/>
      <c r="L184" s="251"/>
      <c r="M184" s="251"/>
      <c r="N184" s="251"/>
      <c r="O184" s="251"/>
      <c r="P184" s="251"/>
      <c r="Q184" s="74"/>
      <c r="R184" s="77"/>
      <c r="S184" s="80"/>
      <c r="T184" s="81"/>
      <c r="U184" s="81"/>
      <c r="V184" s="79"/>
      <c r="W184" s="405" t="s">
        <v>16</v>
      </c>
      <c r="X184" s="405"/>
      <c r="Y184" s="405"/>
      <c r="Z184" s="68"/>
      <c r="AA184" s="68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68"/>
      <c r="AP184" s="68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E184" s="251"/>
      <c r="BF184" s="251"/>
      <c r="BG184" s="251"/>
      <c r="BH184" s="251"/>
      <c r="BI184" s="251"/>
      <c r="BJ184" s="251"/>
      <c r="BK184" s="251"/>
    </row>
    <row r="185" spans="1:63" ht="15.75" customHeight="1">
      <c r="A185" s="404" t="s">
        <v>294</v>
      </c>
      <c r="B185" s="404"/>
      <c r="C185" s="404"/>
      <c r="D185" s="84"/>
      <c r="E185" s="77"/>
      <c r="F185" s="74"/>
      <c r="G185" s="68"/>
      <c r="H185" s="68"/>
      <c r="I185" s="75"/>
      <c r="J185" s="251"/>
      <c r="K185" s="251"/>
      <c r="L185" s="251"/>
      <c r="M185" s="251"/>
      <c r="N185" s="251"/>
      <c r="O185" s="251"/>
      <c r="P185" s="251"/>
      <c r="Q185" s="74"/>
      <c r="R185" s="77"/>
      <c r="S185" s="74"/>
      <c r="T185" s="68"/>
      <c r="U185" s="68"/>
      <c r="V185" s="77"/>
      <c r="W185" s="405" t="s">
        <v>54</v>
      </c>
      <c r="X185" s="405"/>
      <c r="Y185" s="405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E185" s="251"/>
      <c r="BF185" s="251"/>
      <c r="BG185" s="251"/>
      <c r="BH185" s="251"/>
      <c r="BI185" s="251"/>
      <c r="BJ185" s="251"/>
      <c r="BK185" s="251"/>
    </row>
    <row r="186" spans="1:63" ht="15.75" customHeight="1">
      <c r="A186" s="404" t="s">
        <v>295</v>
      </c>
      <c r="B186" s="404"/>
      <c r="C186" s="404"/>
      <c r="D186" s="78"/>
      <c r="E186" s="79">
        <v>150</v>
      </c>
      <c r="F186" s="74"/>
      <c r="G186" s="68"/>
      <c r="H186" s="68"/>
      <c r="I186" s="75"/>
      <c r="J186" s="251"/>
      <c r="K186" s="251"/>
      <c r="L186" s="251"/>
      <c r="M186" s="251"/>
      <c r="N186" s="251"/>
      <c r="O186" s="251"/>
      <c r="P186" s="251"/>
      <c r="Q186" s="74"/>
      <c r="R186" s="79">
        <v>250</v>
      </c>
      <c r="S186" s="80"/>
      <c r="T186" s="81"/>
      <c r="U186" s="81"/>
      <c r="V186" s="79"/>
      <c r="W186" s="405" t="s">
        <v>178</v>
      </c>
      <c r="X186" s="405"/>
      <c r="Y186" s="405"/>
      <c r="Z186" s="68"/>
      <c r="AA186" s="81">
        <v>150</v>
      </c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81">
        <v>250</v>
      </c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E186" s="251"/>
      <c r="BF186" s="251"/>
      <c r="BG186" s="251"/>
      <c r="BH186" s="251"/>
      <c r="BI186" s="251"/>
      <c r="BJ186" s="251"/>
      <c r="BK186" s="251"/>
    </row>
    <row r="187" spans="1:63" ht="15.75" customHeight="1">
      <c r="A187" s="402" t="s">
        <v>68</v>
      </c>
      <c r="B187" s="402"/>
      <c r="C187" s="402"/>
      <c r="D187" s="84" t="s">
        <v>102</v>
      </c>
      <c r="E187" s="77">
        <v>30</v>
      </c>
      <c r="F187" s="74"/>
      <c r="G187" s="68"/>
      <c r="H187" s="68"/>
      <c r="I187" s="75"/>
      <c r="J187" s="251"/>
      <c r="K187" s="251"/>
      <c r="L187" s="251"/>
      <c r="M187" s="251"/>
      <c r="N187" s="251"/>
      <c r="O187" s="251"/>
      <c r="P187" s="251"/>
      <c r="Q187" s="74" t="s">
        <v>133</v>
      </c>
      <c r="R187" s="77">
        <v>50</v>
      </c>
      <c r="S187" s="74"/>
      <c r="T187" s="68"/>
      <c r="U187" s="81"/>
      <c r="V187" s="79"/>
      <c r="W187" s="403" t="s">
        <v>68</v>
      </c>
      <c r="X187" s="403"/>
      <c r="Y187" s="403"/>
      <c r="Z187" s="121" t="s">
        <v>102</v>
      </c>
      <c r="AA187" s="68">
        <v>30</v>
      </c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121" t="s">
        <v>133</v>
      </c>
      <c r="AP187" s="68">
        <v>50</v>
      </c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E187" s="251"/>
      <c r="BF187" s="251"/>
      <c r="BG187" s="251"/>
      <c r="BH187" s="251"/>
      <c r="BI187" s="251"/>
      <c r="BJ187" s="251"/>
      <c r="BK187" s="251"/>
    </row>
    <row r="188" spans="1:63" ht="15.75" customHeight="1">
      <c r="A188" s="402" t="s">
        <v>17</v>
      </c>
      <c r="B188" s="402"/>
      <c r="C188" s="402"/>
      <c r="D188" s="84">
        <v>12.1</v>
      </c>
      <c r="E188" s="77">
        <v>12</v>
      </c>
      <c r="F188" s="74"/>
      <c r="G188" s="68"/>
      <c r="H188" s="68"/>
      <c r="I188" s="75"/>
      <c r="J188" s="251"/>
      <c r="K188" s="251"/>
      <c r="L188" s="251"/>
      <c r="M188" s="251"/>
      <c r="N188" s="251"/>
      <c r="O188" s="251"/>
      <c r="P188" s="251"/>
      <c r="Q188" s="74">
        <v>20</v>
      </c>
      <c r="R188" s="77">
        <v>20</v>
      </c>
      <c r="S188" s="74"/>
      <c r="T188" s="68"/>
      <c r="U188" s="68"/>
      <c r="V188" s="77"/>
      <c r="W188" s="403" t="s">
        <v>17</v>
      </c>
      <c r="X188" s="403"/>
      <c r="Y188" s="403"/>
      <c r="Z188" s="68">
        <v>12.1</v>
      </c>
      <c r="AA188" s="68">
        <v>12</v>
      </c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>
        <v>20</v>
      </c>
      <c r="AP188" s="68">
        <v>20</v>
      </c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E188" s="251"/>
      <c r="BF188" s="251"/>
      <c r="BG188" s="251"/>
      <c r="BH188" s="251"/>
      <c r="BI188" s="251"/>
      <c r="BJ188" s="251"/>
      <c r="BK188" s="251"/>
    </row>
    <row r="189" spans="1:63" ht="15.75" customHeight="1">
      <c r="A189" s="402" t="s">
        <v>48</v>
      </c>
      <c r="B189" s="402"/>
      <c r="C189" s="402"/>
      <c r="D189" s="84">
        <v>9.6</v>
      </c>
      <c r="E189" s="77">
        <v>7.5</v>
      </c>
      <c r="F189" s="74"/>
      <c r="G189" s="68"/>
      <c r="H189" s="68"/>
      <c r="I189" s="75"/>
      <c r="J189" s="251"/>
      <c r="K189" s="251"/>
      <c r="L189" s="251"/>
      <c r="M189" s="251"/>
      <c r="N189" s="251"/>
      <c r="O189" s="251"/>
      <c r="P189" s="251"/>
      <c r="Q189" s="74">
        <v>16</v>
      </c>
      <c r="R189" s="77">
        <v>12.5</v>
      </c>
      <c r="S189" s="74"/>
      <c r="T189" s="68"/>
      <c r="U189" s="68"/>
      <c r="V189" s="77"/>
      <c r="W189" s="403" t="s">
        <v>18</v>
      </c>
      <c r="X189" s="403"/>
      <c r="Y189" s="403"/>
      <c r="Z189" s="68">
        <v>7</v>
      </c>
      <c r="AA189" s="68">
        <v>6</v>
      </c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>
        <v>12</v>
      </c>
      <c r="AP189" s="68">
        <v>10</v>
      </c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E189" s="251"/>
      <c r="BF189" s="251"/>
      <c r="BG189" s="251"/>
      <c r="BH189" s="251"/>
      <c r="BI189" s="251"/>
      <c r="BJ189" s="251"/>
      <c r="BK189" s="251"/>
    </row>
    <row r="190" spans="1:63" ht="15.75" customHeight="1">
      <c r="A190" s="402" t="s">
        <v>18</v>
      </c>
      <c r="B190" s="402"/>
      <c r="C190" s="402"/>
      <c r="D190" s="97">
        <v>7</v>
      </c>
      <c r="E190" s="77">
        <v>6</v>
      </c>
      <c r="F190" s="74"/>
      <c r="G190" s="68"/>
      <c r="H190" s="68"/>
      <c r="I190" s="75"/>
      <c r="J190" s="251"/>
      <c r="K190" s="251"/>
      <c r="L190" s="251"/>
      <c r="M190" s="251"/>
      <c r="N190" s="251"/>
      <c r="O190" s="251"/>
      <c r="P190" s="251"/>
      <c r="Q190" s="235">
        <v>12</v>
      </c>
      <c r="R190" s="77">
        <v>10</v>
      </c>
      <c r="S190" s="74"/>
      <c r="T190" s="68"/>
      <c r="U190" s="68"/>
      <c r="V190" s="77"/>
      <c r="W190" s="403" t="s">
        <v>70</v>
      </c>
      <c r="X190" s="403"/>
      <c r="Y190" s="403"/>
      <c r="Z190" s="68">
        <v>9.6</v>
      </c>
      <c r="AA190" s="68">
        <v>7.5</v>
      </c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>
        <v>16</v>
      </c>
      <c r="AP190" s="68">
        <v>12.5</v>
      </c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E190" s="251"/>
      <c r="BF190" s="251"/>
      <c r="BG190" s="251"/>
      <c r="BH190" s="251"/>
      <c r="BI190" s="251"/>
      <c r="BJ190" s="251"/>
      <c r="BK190" s="251"/>
    </row>
    <row r="191" spans="1:63" ht="15.75" customHeight="1">
      <c r="A191" s="402" t="s">
        <v>290</v>
      </c>
      <c r="B191" s="402"/>
      <c r="C191" s="402"/>
      <c r="D191" s="84">
        <v>3</v>
      </c>
      <c r="E191" s="77">
        <v>3</v>
      </c>
      <c r="F191" s="74"/>
      <c r="G191" s="68"/>
      <c r="H191" s="68"/>
      <c r="I191" s="75"/>
      <c r="J191" s="251"/>
      <c r="K191" s="251"/>
      <c r="L191" s="251"/>
      <c r="M191" s="251"/>
      <c r="N191" s="251"/>
      <c r="O191" s="251"/>
      <c r="P191" s="251"/>
      <c r="Q191" s="74">
        <v>5</v>
      </c>
      <c r="R191" s="77">
        <v>5</v>
      </c>
      <c r="S191" s="74"/>
      <c r="T191" s="68"/>
      <c r="U191" s="68"/>
      <c r="V191" s="77"/>
      <c r="W191" s="403" t="s">
        <v>180</v>
      </c>
      <c r="X191" s="403"/>
      <c r="Y191" s="403"/>
      <c r="Z191" s="68">
        <v>105</v>
      </c>
      <c r="AA191" s="68">
        <v>105</v>
      </c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>
        <v>175</v>
      </c>
      <c r="AP191" s="68">
        <v>175</v>
      </c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E191" s="251"/>
      <c r="BF191" s="251"/>
      <c r="BG191" s="251"/>
      <c r="BH191" s="251"/>
      <c r="BI191" s="251"/>
      <c r="BJ191" s="251"/>
      <c r="BK191" s="251"/>
    </row>
    <row r="192" spans="1:63" ht="15.75" customHeight="1">
      <c r="A192" s="402" t="s">
        <v>66</v>
      </c>
      <c r="B192" s="402"/>
      <c r="C192" s="402"/>
      <c r="D192" s="84">
        <v>105</v>
      </c>
      <c r="E192" s="77">
        <v>105</v>
      </c>
      <c r="F192" s="74"/>
      <c r="G192" s="68"/>
      <c r="H192" s="68"/>
      <c r="I192" s="75"/>
      <c r="J192" s="251"/>
      <c r="K192" s="251"/>
      <c r="L192" s="251"/>
      <c r="M192" s="251"/>
      <c r="N192" s="251"/>
      <c r="O192" s="251"/>
      <c r="P192" s="251"/>
      <c r="Q192" s="74">
        <v>175</v>
      </c>
      <c r="R192" s="77">
        <v>175</v>
      </c>
      <c r="S192" s="74"/>
      <c r="T192" s="68"/>
      <c r="U192" s="68"/>
      <c r="V192" s="77"/>
      <c r="W192" s="405"/>
      <c r="X192" s="405"/>
      <c r="Y192" s="405"/>
      <c r="Z192" s="68"/>
      <c r="AA192" s="68"/>
      <c r="AB192" s="81">
        <v>64.5</v>
      </c>
      <c r="AC192" s="81">
        <v>0.85</v>
      </c>
      <c r="AD192" s="81">
        <v>22.8</v>
      </c>
      <c r="AE192" s="81">
        <v>21.15</v>
      </c>
      <c r="AF192" s="81">
        <v>52.2</v>
      </c>
      <c r="AG192" s="81">
        <v>1.21</v>
      </c>
      <c r="AH192" s="81"/>
      <c r="AI192" s="81">
        <v>907.2</v>
      </c>
      <c r="AJ192" s="81">
        <v>1.45</v>
      </c>
      <c r="AK192" s="81">
        <v>0.136</v>
      </c>
      <c r="AL192" s="81">
        <v>0.043500000000000004</v>
      </c>
      <c r="AM192" s="81">
        <v>0.6880000000000001</v>
      </c>
      <c r="AN192" s="81">
        <v>3.49</v>
      </c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E192" s="251"/>
      <c r="BF192" s="251"/>
      <c r="BG192" s="251"/>
      <c r="BH192" s="251"/>
      <c r="BI192" s="251"/>
      <c r="BJ192" s="251"/>
      <c r="BK192" s="251"/>
    </row>
    <row r="193" spans="1:63" ht="15.75" customHeight="1">
      <c r="A193" s="402"/>
      <c r="B193" s="402"/>
      <c r="C193" s="402"/>
      <c r="D193" s="84"/>
      <c r="E193" s="79"/>
      <c r="F193" s="80">
        <v>3.29</v>
      </c>
      <c r="G193" s="81">
        <v>3.16</v>
      </c>
      <c r="H193" s="81">
        <v>9.79</v>
      </c>
      <c r="I193" s="265">
        <v>80.85</v>
      </c>
      <c r="J193" s="223">
        <v>0.14</v>
      </c>
      <c r="K193" s="224">
        <v>3.48</v>
      </c>
      <c r="L193" s="224"/>
      <c r="M193" s="224">
        <v>22.85</v>
      </c>
      <c r="N193" s="224">
        <v>52.31</v>
      </c>
      <c r="O193" s="224">
        <v>21.18</v>
      </c>
      <c r="P193" s="225">
        <v>1.22</v>
      </c>
      <c r="Q193" s="84"/>
      <c r="R193" s="79"/>
      <c r="S193" s="80">
        <v>5.49</v>
      </c>
      <c r="T193" s="81">
        <v>5.27</v>
      </c>
      <c r="U193" s="81">
        <v>16.32</v>
      </c>
      <c r="V193" s="79">
        <v>134.8</v>
      </c>
      <c r="W193" s="140"/>
      <c r="X193" s="140"/>
      <c r="Y193" s="140"/>
      <c r="Z193" s="141"/>
      <c r="AA193" s="141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E193" s="223">
        <v>0.23</v>
      </c>
      <c r="BF193" s="224">
        <v>5.82</v>
      </c>
      <c r="BG193" s="224"/>
      <c r="BH193" s="224">
        <v>38.05</v>
      </c>
      <c r="BI193" s="224">
        <v>62.18</v>
      </c>
      <c r="BJ193" s="224">
        <v>35.3</v>
      </c>
      <c r="BK193" s="225">
        <v>2.03</v>
      </c>
    </row>
    <row r="194" spans="1:63" ht="16.5" customHeight="1">
      <c r="A194" s="476" t="s">
        <v>286</v>
      </c>
      <c r="B194" s="476"/>
      <c r="C194" s="476"/>
      <c r="D194" s="84"/>
      <c r="E194" s="77"/>
      <c r="F194" s="74"/>
      <c r="G194" s="68"/>
      <c r="H194" s="68"/>
      <c r="I194" s="75"/>
      <c r="J194" s="251"/>
      <c r="K194" s="251"/>
      <c r="L194" s="251"/>
      <c r="M194" s="251"/>
      <c r="N194" s="251"/>
      <c r="O194" s="251"/>
      <c r="P194" s="251"/>
      <c r="Q194" s="74"/>
      <c r="R194" s="77"/>
      <c r="S194" s="74"/>
      <c r="T194" s="68"/>
      <c r="U194" s="81"/>
      <c r="V194" s="81"/>
      <c r="W194" s="405" t="s">
        <v>38</v>
      </c>
      <c r="X194" s="405"/>
      <c r="Y194" s="405"/>
      <c r="Z194" s="68"/>
      <c r="AA194" s="68"/>
      <c r="AB194" s="68"/>
      <c r="AC194" s="81"/>
      <c r="AD194" s="81"/>
      <c r="AE194" s="68"/>
      <c r="AF194" s="68"/>
      <c r="AG194" s="81"/>
      <c r="AH194" s="81"/>
      <c r="AI194" s="68"/>
      <c r="AJ194" s="68"/>
      <c r="AK194" s="81"/>
      <c r="AL194" s="81"/>
      <c r="AM194" s="81"/>
      <c r="AN194" s="81"/>
      <c r="AO194" s="68"/>
      <c r="AP194" s="68"/>
      <c r="AQ194" s="68"/>
      <c r="AR194" s="81"/>
      <c r="AS194" s="81"/>
      <c r="AT194" s="68"/>
      <c r="AU194" s="68"/>
      <c r="AV194" s="81"/>
      <c r="AW194" s="81"/>
      <c r="AX194" s="68"/>
      <c r="AY194" s="68"/>
      <c r="AZ194" s="81"/>
      <c r="BA194" s="81"/>
      <c r="BB194" s="81"/>
      <c r="BC194" s="81"/>
      <c r="BE194" s="251"/>
      <c r="BF194" s="251"/>
      <c r="BG194" s="251"/>
      <c r="BH194" s="251"/>
      <c r="BI194" s="251"/>
      <c r="BJ194" s="251"/>
      <c r="BK194" s="251"/>
    </row>
    <row r="195" spans="1:63" ht="15.75" customHeight="1">
      <c r="A195" s="476" t="s">
        <v>287</v>
      </c>
      <c r="B195" s="476"/>
      <c r="C195" s="476"/>
      <c r="D195" s="84">
        <v>75</v>
      </c>
      <c r="E195" s="79">
        <v>60</v>
      </c>
      <c r="F195" s="74"/>
      <c r="G195" s="68"/>
      <c r="H195" s="68"/>
      <c r="I195" s="75"/>
      <c r="J195" s="251"/>
      <c r="K195" s="251"/>
      <c r="L195" s="251"/>
      <c r="M195" s="251"/>
      <c r="N195" s="251"/>
      <c r="O195" s="251"/>
      <c r="P195" s="251"/>
      <c r="Q195" s="74">
        <v>100</v>
      </c>
      <c r="R195" s="79">
        <v>80</v>
      </c>
      <c r="S195" s="74"/>
      <c r="T195" s="68"/>
      <c r="U195" s="81"/>
      <c r="V195" s="81"/>
      <c r="W195" s="405" t="s">
        <v>195</v>
      </c>
      <c r="X195" s="405"/>
      <c r="Y195" s="405"/>
      <c r="Z195" s="68">
        <v>75</v>
      </c>
      <c r="AA195" s="81">
        <v>60</v>
      </c>
      <c r="AB195" s="68"/>
      <c r="AC195" s="81"/>
      <c r="AD195" s="81"/>
      <c r="AE195" s="68"/>
      <c r="AF195" s="68"/>
      <c r="AG195" s="81"/>
      <c r="AH195" s="81"/>
      <c r="AI195" s="68"/>
      <c r="AJ195" s="68"/>
      <c r="AK195" s="81"/>
      <c r="AL195" s="81"/>
      <c r="AM195" s="81"/>
      <c r="AN195" s="81"/>
      <c r="AO195" s="68">
        <v>100</v>
      </c>
      <c r="AP195" s="81">
        <v>80</v>
      </c>
      <c r="AQ195" s="68"/>
      <c r="AR195" s="81"/>
      <c r="AS195" s="81"/>
      <c r="AT195" s="68"/>
      <c r="AU195" s="68"/>
      <c r="AV195" s="81"/>
      <c r="AW195" s="81"/>
      <c r="AX195" s="68"/>
      <c r="AY195" s="68"/>
      <c r="AZ195" s="81"/>
      <c r="BA195" s="81"/>
      <c r="BB195" s="81"/>
      <c r="BC195" s="81"/>
      <c r="BE195" s="251"/>
      <c r="BF195" s="251"/>
      <c r="BG195" s="251"/>
      <c r="BH195" s="251"/>
      <c r="BI195" s="251"/>
      <c r="BJ195" s="251"/>
      <c r="BK195" s="251"/>
    </row>
    <row r="196" spans="1:63" ht="15.75" customHeight="1">
      <c r="A196" s="433" t="s">
        <v>288</v>
      </c>
      <c r="B196" s="433"/>
      <c r="C196" s="433"/>
      <c r="D196" s="84">
        <v>50</v>
      </c>
      <c r="E196" s="77">
        <v>44</v>
      </c>
      <c r="F196" s="74"/>
      <c r="G196" s="68"/>
      <c r="H196" s="68"/>
      <c r="I196" s="75"/>
      <c r="J196" s="251"/>
      <c r="K196" s="251"/>
      <c r="L196" s="251"/>
      <c r="M196" s="251"/>
      <c r="N196" s="251"/>
      <c r="O196" s="251"/>
      <c r="P196" s="251"/>
      <c r="Q196" s="74">
        <v>65</v>
      </c>
      <c r="R196" s="77">
        <v>59</v>
      </c>
      <c r="S196" s="74"/>
      <c r="T196" s="68"/>
      <c r="U196" s="81"/>
      <c r="V196" s="81"/>
      <c r="W196" s="403" t="s">
        <v>196</v>
      </c>
      <c r="X196" s="403"/>
      <c r="Y196" s="403"/>
      <c r="Z196" s="68">
        <v>45</v>
      </c>
      <c r="AA196" s="68">
        <v>44</v>
      </c>
      <c r="AB196" s="68"/>
      <c r="AC196" s="81"/>
      <c r="AD196" s="81"/>
      <c r="AE196" s="68"/>
      <c r="AF196" s="68"/>
      <c r="AG196" s="81"/>
      <c r="AH196" s="81"/>
      <c r="AI196" s="68"/>
      <c r="AJ196" s="68"/>
      <c r="AK196" s="81"/>
      <c r="AL196" s="81"/>
      <c r="AM196" s="81"/>
      <c r="AN196" s="81"/>
      <c r="AO196" s="68">
        <v>60</v>
      </c>
      <c r="AP196" s="68">
        <v>59</v>
      </c>
      <c r="AQ196" s="68"/>
      <c r="AR196" s="81"/>
      <c r="AS196" s="81"/>
      <c r="AT196" s="68"/>
      <c r="AU196" s="68"/>
      <c r="AV196" s="81"/>
      <c r="AW196" s="81"/>
      <c r="AX196" s="68"/>
      <c r="AY196" s="68"/>
      <c r="AZ196" s="81"/>
      <c r="BA196" s="81"/>
      <c r="BB196" s="81"/>
      <c r="BC196" s="81"/>
      <c r="BE196" s="251"/>
      <c r="BF196" s="251"/>
      <c r="BG196" s="251"/>
      <c r="BH196" s="251"/>
      <c r="BI196" s="251"/>
      <c r="BJ196" s="251"/>
      <c r="BK196" s="251"/>
    </row>
    <row r="197" spans="1:63" ht="15.75" customHeight="1">
      <c r="A197" s="433" t="s">
        <v>25</v>
      </c>
      <c r="B197" s="433"/>
      <c r="C197" s="433"/>
      <c r="D197" s="84">
        <v>14</v>
      </c>
      <c r="E197" s="77">
        <v>14</v>
      </c>
      <c r="F197" s="74"/>
      <c r="G197" s="68"/>
      <c r="H197" s="68"/>
      <c r="I197" s="75"/>
      <c r="J197" s="251"/>
      <c r="K197" s="251"/>
      <c r="L197" s="251"/>
      <c r="M197" s="251"/>
      <c r="N197" s="251"/>
      <c r="O197" s="251"/>
      <c r="P197" s="251"/>
      <c r="Q197" s="74">
        <v>19</v>
      </c>
      <c r="R197" s="77">
        <v>19</v>
      </c>
      <c r="S197" s="74"/>
      <c r="T197" s="68"/>
      <c r="U197" s="81"/>
      <c r="V197" s="81"/>
      <c r="W197" s="403" t="s">
        <v>25</v>
      </c>
      <c r="X197" s="403"/>
      <c r="Y197" s="403"/>
      <c r="Z197" s="68">
        <v>16</v>
      </c>
      <c r="AA197" s="68">
        <v>16</v>
      </c>
      <c r="AB197" s="68"/>
      <c r="AC197" s="81"/>
      <c r="AD197" s="81"/>
      <c r="AE197" s="68"/>
      <c r="AF197" s="68"/>
      <c r="AG197" s="81"/>
      <c r="AH197" s="81"/>
      <c r="AI197" s="68"/>
      <c r="AJ197" s="68"/>
      <c r="AK197" s="81"/>
      <c r="AL197" s="81"/>
      <c r="AM197" s="81"/>
      <c r="AN197" s="81"/>
      <c r="AO197" s="68">
        <v>21</v>
      </c>
      <c r="AP197" s="68">
        <v>21</v>
      </c>
      <c r="AQ197" s="68"/>
      <c r="AR197" s="81"/>
      <c r="AS197" s="81"/>
      <c r="AT197" s="68"/>
      <c r="AU197" s="68"/>
      <c r="AV197" s="81"/>
      <c r="AW197" s="81"/>
      <c r="AX197" s="68"/>
      <c r="AY197" s="68"/>
      <c r="AZ197" s="81"/>
      <c r="BA197" s="81"/>
      <c r="BB197" s="81"/>
      <c r="BC197" s="81"/>
      <c r="BE197" s="251"/>
      <c r="BF197" s="251"/>
      <c r="BG197" s="251"/>
      <c r="BH197" s="251"/>
      <c r="BI197" s="251"/>
      <c r="BJ197" s="251"/>
      <c r="BK197" s="251"/>
    </row>
    <row r="198" spans="1:63" ht="15.75" customHeight="1">
      <c r="A198" s="413" t="s">
        <v>289</v>
      </c>
      <c r="B198" s="413"/>
      <c r="C198" s="413"/>
      <c r="D198" s="84">
        <v>5</v>
      </c>
      <c r="E198" s="77">
        <v>5</v>
      </c>
      <c r="F198" s="74"/>
      <c r="G198" s="68"/>
      <c r="H198" s="68"/>
      <c r="I198" s="75"/>
      <c r="J198" s="251"/>
      <c r="K198" s="251"/>
      <c r="L198" s="251"/>
      <c r="M198" s="251"/>
      <c r="N198" s="251"/>
      <c r="O198" s="251"/>
      <c r="P198" s="251"/>
      <c r="Q198" s="74">
        <v>5</v>
      </c>
      <c r="R198" s="77">
        <v>5</v>
      </c>
      <c r="S198" s="74"/>
      <c r="T198" s="68"/>
      <c r="U198" s="81"/>
      <c r="V198" s="81"/>
      <c r="W198" s="105"/>
      <c r="X198" s="123"/>
      <c r="Y198" s="124"/>
      <c r="Z198" s="68"/>
      <c r="AA198" s="68"/>
      <c r="AB198" s="68"/>
      <c r="AC198" s="81"/>
      <c r="AD198" s="81"/>
      <c r="AE198" s="68"/>
      <c r="AF198" s="68"/>
      <c r="AG198" s="81"/>
      <c r="AH198" s="81"/>
      <c r="AI198" s="68"/>
      <c r="AJ198" s="68"/>
      <c r="AK198" s="81"/>
      <c r="AL198" s="81"/>
      <c r="AM198" s="81"/>
      <c r="AN198" s="81"/>
      <c r="AO198" s="68"/>
      <c r="AP198" s="68"/>
      <c r="AQ198" s="68"/>
      <c r="AR198" s="81"/>
      <c r="AS198" s="81"/>
      <c r="AT198" s="68"/>
      <c r="AU198" s="68"/>
      <c r="AV198" s="81"/>
      <c r="AW198" s="81"/>
      <c r="AX198" s="68"/>
      <c r="AY198" s="68"/>
      <c r="AZ198" s="81"/>
      <c r="BA198" s="81"/>
      <c r="BB198" s="81"/>
      <c r="BC198" s="81"/>
      <c r="BE198" s="251"/>
      <c r="BF198" s="251"/>
      <c r="BG198" s="251"/>
      <c r="BH198" s="251"/>
      <c r="BI198" s="251"/>
      <c r="BJ198" s="251"/>
      <c r="BK198" s="251"/>
    </row>
    <row r="199" spans="1:63" ht="15.75" customHeight="1">
      <c r="A199" s="433" t="s">
        <v>39</v>
      </c>
      <c r="B199" s="433"/>
      <c r="C199" s="433"/>
      <c r="D199" s="84">
        <v>11</v>
      </c>
      <c r="E199" s="77">
        <v>11</v>
      </c>
      <c r="F199" s="74"/>
      <c r="G199" s="68"/>
      <c r="H199" s="68"/>
      <c r="I199" s="75"/>
      <c r="J199" s="251"/>
      <c r="K199" s="251"/>
      <c r="L199" s="251"/>
      <c r="M199" s="251"/>
      <c r="N199" s="251"/>
      <c r="O199" s="251"/>
      <c r="P199" s="251"/>
      <c r="Q199" s="74">
        <v>14</v>
      </c>
      <c r="R199" s="77">
        <v>14</v>
      </c>
      <c r="S199" s="74"/>
      <c r="T199" s="68"/>
      <c r="U199" s="68"/>
      <c r="V199" s="68"/>
      <c r="W199" s="403" t="s">
        <v>39</v>
      </c>
      <c r="X199" s="403"/>
      <c r="Y199" s="403"/>
      <c r="Z199" s="68">
        <v>11</v>
      </c>
      <c r="AA199" s="68">
        <v>11</v>
      </c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>
        <v>15</v>
      </c>
      <c r="AP199" s="68">
        <v>15</v>
      </c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E199" s="251"/>
      <c r="BF199" s="251"/>
      <c r="BG199" s="251"/>
      <c r="BH199" s="251"/>
      <c r="BI199" s="251"/>
      <c r="BJ199" s="251"/>
      <c r="BK199" s="251"/>
    </row>
    <row r="200" spans="1:63" ht="15.75" customHeight="1">
      <c r="A200" s="433" t="s">
        <v>52</v>
      </c>
      <c r="B200" s="433"/>
      <c r="C200" s="433"/>
      <c r="D200" s="125">
        <v>6</v>
      </c>
      <c r="E200" s="77">
        <v>6</v>
      </c>
      <c r="F200" s="74"/>
      <c r="G200" s="68"/>
      <c r="H200" s="68"/>
      <c r="I200" s="75"/>
      <c r="J200" s="251"/>
      <c r="K200" s="251"/>
      <c r="L200" s="251"/>
      <c r="M200" s="251"/>
      <c r="N200" s="251"/>
      <c r="O200" s="251"/>
      <c r="P200" s="251"/>
      <c r="Q200" s="74">
        <v>8</v>
      </c>
      <c r="R200" s="77">
        <v>8</v>
      </c>
      <c r="S200" s="74"/>
      <c r="T200" s="68"/>
      <c r="U200" s="68"/>
      <c r="V200" s="68"/>
      <c r="W200" s="403" t="s">
        <v>52</v>
      </c>
      <c r="X200" s="403"/>
      <c r="Y200" s="403"/>
      <c r="Z200" s="126">
        <v>6</v>
      </c>
      <c r="AA200" s="68">
        <v>6</v>
      </c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>
        <v>8</v>
      </c>
      <c r="AP200" s="68">
        <v>8</v>
      </c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E200" s="251"/>
      <c r="BF200" s="251"/>
      <c r="BG200" s="251"/>
      <c r="BH200" s="251"/>
      <c r="BI200" s="251"/>
      <c r="BJ200" s="251"/>
      <c r="BK200" s="251"/>
    </row>
    <row r="201" spans="1:63" ht="15.75" customHeight="1">
      <c r="A201" s="402" t="s">
        <v>290</v>
      </c>
      <c r="B201" s="402"/>
      <c r="C201" s="402"/>
      <c r="D201" s="84">
        <v>4</v>
      </c>
      <c r="E201" s="77">
        <v>4</v>
      </c>
      <c r="F201" s="74"/>
      <c r="G201" s="68"/>
      <c r="H201" s="68"/>
      <c r="I201" s="75"/>
      <c r="J201" s="251"/>
      <c r="K201" s="251"/>
      <c r="L201" s="251"/>
      <c r="M201" s="251"/>
      <c r="N201" s="251"/>
      <c r="O201" s="251"/>
      <c r="P201" s="251"/>
      <c r="Q201" s="74">
        <v>5</v>
      </c>
      <c r="R201" s="77">
        <v>5</v>
      </c>
      <c r="S201" s="74"/>
      <c r="T201" s="68"/>
      <c r="U201" s="68"/>
      <c r="V201" s="68"/>
      <c r="W201" s="403" t="s">
        <v>28</v>
      </c>
      <c r="X201" s="403"/>
      <c r="Y201" s="403"/>
      <c r="Z201" s="68">
        <v>2</v>
      </c>
      <c r="AA201" s="68">
        <v>2</v>
      </c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>
        <v>3</v>
      </c>
      <c r="AP201" s="68">
        <v>3</v>
      </c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E201" s="251"/>
      <c r="BF201" s="251"/>
      <c r="BG201" s="251"/>
      <c r="BH201" s="251"/>
      <c r="BI201" s="251"/>
      <c r="BJ201" s="251"/>
      <c r="BK201" s="251"/>
    </row>
    <row r="202" spans="1:63" ht="15.75" customHeight="1">
      <c r="A202" s="433"/>
      <c r="B202" s="433"/>
      <c r="C202" s="433"/>
      <c r="D202" s="84"/>
      <c r="E202" s="79"/>
      <c r="F202" s="80">
        <v>9.32</v>
      </c>
      <c r="G202" s="81">
        <v>7.07</v>
      </c>
      <c r="H202" s="81">
        <v>9.64</v>
      </c>
      <c r="I202" s="265">
        <v>159</v>
      </c>
      <c r="J202" s="223">
        <v>0.06</v>
      </c>
      <c r="K202" s="224">
        <v>0.09</v>
      </c>
      <c r="L202" s="224">
        <v>18</v>
      </c>
      <c r="M202" s="224">
        <v>26.1</v>
      </c>
      <c r="N202" s="224">
        <v>99.7</v>
      </c>
      <c r="O202" s="224">
        <v>19.3</v>
      </c>
      <c r="P202" s="225">
        <v>0.9</v>
      </c>
      <c r="Q202" s="84"/>
      <c r="R202" s="77"/>
      <c r="S202" s="80">
        <v>12.44</v>
      </c>
      <c r="T202" s="81">
        <v>9.24</v>
      </c>
      <c r="U202" s="81">
        <v>12.56</v>
      </c>
      <c r="V202" s="81">
        <v>203</v>
      </c>
      <c r="W202" s="403"/>
      <c r="X202" s="403"/>
      <c r="Y202" s="403"/>
      <c r="Z202" s="68"/>
      <c r="AA202" s="81"/>
      <c r="AB202" s="81">
        <v>180.9</v>
      </c>
      <c r="AC202" s="81">
        <v>165.4</v>
      </c>
      <c r="AD202" s="81">
        <v>22.8</v>
      </c>
      <c r="AE202" s="81">
        <v>16.9</v>
      </c>
      <c r="AF202" s="81">
        <v>91</v>
      </c>
      <c r="AG202" s="81">
        <v>0.85</v>
      </c>
      <c r="AH202" s="81">
        <v>10</v>
      </c>
      <c r="AI202" s="81">
        <v>8</v>
      </c>
      <c r="AJ202" s="81">
        <v>0.16</v>
      </c>
      <c r="AK202" s="81">
        <v>0.04</v>
      </c>
      <c r="AL202" s="81">
        <v>0.05</v>
      </c>
      <c r="AM202" s="81">
        <v>4.14</v>
      </c>
      <c r="AN202" s="81">
        <v>0.06</v>
      </c>
      <c r="AO202" s="68"/>
      <c r="AP202" s="68"/>
      <c r="AQ202" s="81">
        <v>282.6</v>
      </c>
      <c r="AR202" s="81">
        <v>234.2</v>
      </c>
      <c r="AS202" s="81">
        <v>31.2</v>
      </c>
      <c r="AT202" s="81">
        <v>25.5</v>
      </c>
      <c r="AU202" s="81">
        <v>131</v>
      </c>
      <c r="AV202" s="81">
        <v>1.36</v>
      </c>
      <c r="AW202" s="81">
        <v>14</v>
      </c>
      <c r="AX202" s="81">
        <v>11</v>
      </c>
      <c r="AY202" s="81">
        <v>0.38</v>
      </c>
      <c r="AZ202" s="81">
        <v>0.08</v>
      </c>
      <c r="BA202" s="81">
        <v>0.09</v>
      </c>
      <c r="BB202" s="81">
        <v>6.47</v>
      </c>
      <c r="BC202" s="81">
        <v>0.14</v>
      </c>
      <c r="BE202" s="223">
        <v>0.08</v>
      </c>
      <c r="BF202" s="224">
        <v>0.12</v>
      </c>
      <c r="BG202" s="224">
        <v>23</v>
      </c>
      <c r="BH202" s="224">
        <v>35</v>
      </c>
      <c r="BI202" s="224">
        <v>133.1</v>
      </c>
      <c r="BJ202" s="224">
        <v>25.7</v>
      </c>
      <c r="BK202" s="225">
        <v>1.2</v>
      </c>
    </row>
    <row r="203" spans="1:63" s="1" customFormat="1" ht="15" customHeight="1">
      <c r="A203" s="379" t="s">
        <v>185</v>
      </c>
      <c r="B203" s="380"/>
      <c r="C203" s="381"/>
      <c r="D203" s="23"/>
      <c r="E203" s="12">
        <v>120</v>
      </c>
      <c r="F203" s="15"/>
      <c r="G203" s="16"/>
      <c r="H203" s="16"/>
      <c r="I203" s="16"/>
      <c r="J203" s="15"/>
      <c r="K203" s="16"/>
      <c r="L203" s="16"/>
      <c r="M203" s="16"/>
      <c r="N203" s="16"/>
      <c r="O203" s="16"/>
      <c r="P203" s="266"/>
      <c r="Q203" s="30"/>
      <c r="R203" s="12">
        <v>150</v>
      </c>
      <c r="S203" s="15"/>
      <c r="T203" s="16"/>
      <c r="U203" s="16"/>
      <c r="V203" s="12"/>
      <c r="W203" s="379" t="s">
        <v>185</v>
      </c>
      <c r="X203" s="380"/>
      <c r="Y203" s="381"/>
      <c r="Z203" s="13"/>
      <c r="AA203" s="16">
        <v>120</v>
      </c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>
        <v>150</v>
      </c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E203" s="15"/>
      <c r="BF203" s="16"/>
      <c r="BG203" s="16"/>
      <c r="BH203" s="16"/>
      <c r="BI203" s="16"/>
      <c r="BJ203" s="16"/>
      <c r="BK203" s="266"/>
    </row>
    <row r="204" spans="1:63" s="40" customFormat="1" ht="15">
      <c r="A204" s="379" t="s">
        <v>186</v>
      </c>
      <c r="B204" s="380"/>
      <c r="C204" s="381"/>
      <c r="D204" s="23"/>
      <c r="E204" s="14"/>
      <c r="F204" s="9"/>
      <c r="G204" s="13"/>
      <c r="H204" s="13"/>
      <c r="I204" s="13"/>
      <c r="J204" s="9"/>
      <c r="K204" s="13"/>
      <c r="L204" s="13"/>
      <c r="M204" s="13"/>
      <c r="N204" s="13"/>
      <c r="O204" s="13"/>
      <c r="P204" s="321"/>
      <c r="Q204" s="23"/>
      <c r="R204" s="14"/>
      <c r="S204" s="9"/>
      <c r="T204" s="13"/>
      <c r="U204" s="13"/>
      <c r="V204" s="14"/>
      <c r="W204" s="379" t="s">
        <v>186</v>
      </c>
      <c r="X204" s="380"/>
      <c r="Y204" s="381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E204" s="9"/>
      <c r="BF204" s="13"/>
      <c r="BG204" s="13"/>
      <c r="BH204" s="13"/>
      <c r="BI204" s="13"/>
      <c r="BJ204" s="13"/>
      <c r="BK204" s="321"/>
    </row>
    <row r="205" spans="1:63" s="40" customFormat="1" ht="15">
      <c r="A205" s="521" t="s">
        <v>122</v>
      </c>
      <c r="B205" s="522"/>
      <c r="C205" s="523"/>
      <c r="D205" s="23">
        <v>42</v>
      </c>
      <c r="E205" s="14">
        <v>42</v>
      </c>
      <c r="F205" s="9"/>
      <c r="G205" s="13"/>
      <c r="H205" s="13"/>
      <c r="I205" s="13"/>
      <c r="J205" s="9"/>
      <c r="K205" s="13"/>
      <c r="L205" s="13"/>
      <c r="M205" s="13"/>
      <c r="N205" s="13"/>
      <c r="O205" s="13"/>
      <c r="P205" s="321"/>
      <c r="Q205" s="23">
        <v>52.5</v>
      </c>
      <c r="R205" s="14">
        <v>52.5</v>
      </c>
      <c r="S205" s="9"/>
      <c r="T205" s="13"/>
      <c r="U205" s="13"/>
      <c r="V205" s="14"/>
      <c r="W205" s="521" t="s">
        <v>122</v>
      </c>
      <c r="X205" s="522"/>
      <c r="Y205" s="523"/>
      <c r="Z205" s="13">
        <v>42</v>
      </c>
      <c r="AA205" s="13">
        <v>42</v>
      </c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>
        <v>52.5</v>
      </c>
      <c r="AP205" s="13">
        <v>52.5</v>
      </c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E205" s="9"/>
      <c r="BF205" s="13"/>
      <c r="BG205" s="13"/>
      <c r="BH205" s="13"/>
      <c r="BI205" s="13"/>
      <c r="BJ205" s="13"/>
      <c r="BK205" s="321"/>
    </row>
    <row r="206" spans="1:63" s="1" customFormat="1" ht="15">
      <c r="A206" s="382" t="s">
        <v>258</v>
      </c>
      <c r="B206" s="383"/>
      <c r="C206" s="384"/>
      <c r="D206" s="23">
        <v>4</v>
      </c>
      <c r="E206" s="12">
        <v>4</v>
      </c>
      <c r="F206" s="15"/>
      <c r="G206" s="16"/>
      <c r="H206" s="16"/>
      <c r="I206" s="16"/>
      <c r="J206" s="15"/>
      <c r="K206" s="16"/>
      <c r="L206" s="16"/>
      <c r="M206" s="16"/>
      <c r="N206" s="16"/>
      <c r="O206" s="16"/>
      <c r="P206" s="266"/>
      <c r="Q206" s="23">
        <v>5</v>
      </c>
      <c r="R206" s="12">
        <v>5</v>
      </c>
      <c r="S206" s="15"/>
      <c r="T206" s="16"/>
      <c r="U206" s="16"/>
      <c r="V206" s="24"/>
      <c r="W206" s="382" t="s">
        <v>143</v>
      </c>
      <c r="X206" s="383"/>
      <c r="Y206" s="384"/>
      <c r="Z206" s="13">
        <v>4</v>
      </c>
      <c r="AA206" s="16">
        <v>4</v>
      </c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3">
        <v>5</v>
      </c>
      <c r="AP206" s="16">
        <v>5</v>
      </c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E206" s="15"/>
      <c r="BF206" s="16"/>
      <c r="BG206" s="16"/>
      <c r="BH206" s="16"/>
      <c r="BI206" s="16"/>
      <c r="BJ206" s="16"/>
      <c r="BK206" s="266"/>
    </row>
    <row r="207" spans="1:63" s="1" customFormat="1" ht="15">
      <c r="A207" s="379"/>
      <c r="B207" s="380"/>
      <c r="C207" s="381"/>
      <c r="D207" s="30"/>
      <c r="E207" s="12"/>
      <c r="F207" s="15">
        <v>4.54</v>
      </c>
      <c r="G207" s="16">
        <v>3.48</v>
      </c>
      <c r="H207" s="16">
        <v>21.8</v>
      </c>
      <c r="I207" s="16">
        <v>156.8</v>
      </c>
      <c r="J207" s="15">
        <v>0.04</v>
      </c>
      <c r="K207" s="16"/>
      <c r="L207" s="16">
        <v>20</v>
      </c>
      <c r="M207" s="16">
        <v>4</v>
      </c>
      <c r="N207" s="16">
        <v>37.96</v>
      </c>
      <c r="O207" s="16">
        <v>18</v>
      </c>
      <c r="P207" s="266">
        <v>1.08</v>
      </c>
      <c r="Q207" s="30"/>
      <c r="R207" s="12"/>
      <c r="S207" s="15">
        <v>5.68</v>
      </c>
      <c r="T207" s="16">
        <v>4.36</v>
      </c>
      <c r="U207" s="16">
        <v>27.25</v>
      </c>
      <c r="V207" s="12">
        <v>191</v>
      </c>
      <c r="W207" s="379"/>
      <c r="X207" s="380"/>
      <c r="Y207" s="381"/>
      <c r="Z207" s="16"/>
      <c r="AA207" s="16"/>
      <c r="AB207" s="16">
        <v>0.3</v>
      </c>
      <c r="AC207" s="16">
        <v>31.2</v>
      </c>
      <c r="AD207" s="16">
        <v>5</v>
      </c>
      <c r="AE207" s="16">
        <v>21.8</v>
      </c>
      <c r="AF207" s="16">
        <v>38.2</v>
      </c>
      <c r="AG207" s="16">
        <v>1.14</v>
      </c>
      <c r="AH207" s="16">
        <v>20</v>
      </c>
      <c r="AI207" s="16">
        <v>15</v>
      </c>
      <c r="AJ207" s="16">
        <v>1</v>
      </c>
      <c r="AK207" s="16">
        <v>0.06</v>
      </c>
      <c r="AL207" s="16">
        <v>0.03</v>
      </c>
      <c r="AM207" s="16">
        <v>0.8</v>
      </c>
      <c r="AN207" s="16"/>
      <c r="AO207" s="16"/>
      <c r="AP207" s="16"/>
      <c r="AQ207" s="16">
        <v>0.4</v>
      </c>
      <c r="AR207" s="16">
        <v>41.3</v>
      </c>
      <c r="AS207" s="16">
        <v>6.4</v>
      </c>
      <c r="AT207" s="16">
        <v>29</v>
      </c>
      <c r="AU207" s="16">
        <v>50.6</v>
      </c>
      <c r="AV207" s="16">
        <v>1.52</v>
      </c>
      <c r="AW207" s="16">
        <v>20</v>
      </c>
      <c r="AX207" s="16">
        <v>15</v>
      </c>
      <c r="AY207" s="16">
        <v>1.31</v>
      </c>
      <c r="AZ207" s="16">
        <v>0.08</v>
      </c>
      <c r="BA207" s="16">
        <v>0.03</v>
      </c>
      <c r="BB207" s="16">
        <v>1.07</v>
      </c>
      <c r="BC207" s="16"/>
      <c r="BE207" s="15">
        <v>0.06</v>
      </c>
      <c r="BF207" s="16"/>
      <c r="BG207" s="16">
        <v>20</v>
      </c>
      <c r="BH207" s="16">
        <v>5</v>
      </c>
      <c r="BI207" s="16">
        <v>38.2</v>
      </c>
      <c r="BJ207" s="16">
        <v>21.8</v>
      </c>
      <c r="BK207" s="266">
        <v>1.14</v>
      </c>
    </row>
    <row r="208" spans="1:63" ht="15.75" customHeight="1">
      <c r="A208" s="407" t="s">
        <v>291</v>
      </c>
      <c r="B208" s="407"/>
      <c r="C208" s="407"/>
      <c r="D208" s="84"/>
      <c r="E208" s="79">
        <v>20</v>
      </c>
      <c r="F208" s="74"/>
      <c r="G208" s="68"/>
      <c r="H208" s="68"/>
      <c r="I208" s="325"/>
      <c r="J208" s="220"/>
      <c r="K208" s="221"/>
      <c r="L208" s="221"/>
      <c r="M208" s="221"/>
      <c r="N208" s="221"/>
      <c r="O208" s="221"/>
      <c r="P208" s="222"/>
      <c r="Q208" s="84"/>
      <c r="R208" s="79">
        <v>40</v>
      </c>
      <c r="S208" s="74"/>
      <c r="T208" s="68"/>
      <c r="U208" s="68"/>
      <c r="V208" s="77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E208" s="220"/>
      <c r="BF208" s="221"/>
      <c r="BG208" s="221"/>
      <c r="BH208" s="221"/>
      <c r="BI208" s="221"/>
      <c r="BJ208" s="221"/>
      <c r="BK208" s="222"/>
    </row>
    <row r="209" spans="1:63" ht="16.5" customHeight="1">
      <c r="A209" s="408" t="s">
        <v>292</v>
      </c>
      <c r="B209" s="408"/>
      <c r="C209" s="408"/>
      <c r="D209" s="84">
        <v>3.75</v>
      </c>
      <c r="E209" s="77">
        <v>3.75</v>
      </c>
      <c r="F209" s="100"/>
      <c r="G209" s="101"/>
      <c r="H209" s="101"/>
      <c r="I209" s="326"/>
      <c r="J209" s="327"/>
      <c r="K209" s="328"/>
      <c r="L209" s="328"/>
      <c r="M209" s="328"/>
      <c r="N209" s="328"/>
      <c r="O209" s="328"/>
      <c r="P209" s="329"/>
      <c r="Q209" s="84">
        <v>7.5</v>
      </c>
      <c r="R209" s="77">
        <v>7.5</v>
      </c>
      <c r="S209" s="100"/>
      <c r="T209" s="101"/>
      <c r="U209" s="101"/>
      <c r="V209" s="127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E209" s="327"/>
      <c r="BF209" s="328"/>
      <c r="BG209" s="328"/>
      <c r="BH209" s="328"/>
      <c r="BI209" s="328"/>
      <c r="BJ209" s="328"/>
      <c r="BK209" s="329"/>
    </row>
    <row r="210" spans="1:63" ht="16.5" customHeight="1">
      <c r="A210" s="408" t="s">
        <v>21</v>
      </c>
      <c r="B210" s="408"/>
      <c r="C210" s="408"/>
      <c r="D210" s="128">
        <v>1.15</v>
      </c>
      <c r="E210" s="129">
        <v>1.15</v>
      </c>
      <c r="F210" s="100"/>
      <c r="G210" s="101"/>
      <c r="H210" s="101"/>
      <c r="I210" s="326"/>
      <c r="J210" s="327"/>
      <c r="K210" s="328"/>
      <c r="L210" s="328"/>
      <c r="M210" s="328"/>
      <c r="N210" s="328"/>
      <c r="O210" s="328"/>
      <c r="P210" s="329"/>
      <c r="Q210" s="128">
        <v>2.3</v>
      </c>
      <c r="R210" s="129">
        <v>2.3</v>
      </c>
      <c r="S210" s="100"/>
      <c r="T210" s="101"/>
      <c r="U210" s="101"/>
      <c r="V210" s="127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E210" s="327"/>
      <c r="BF210" s="328"/>
      <c r="BG210" s="328"/>
      <c r="BH210" s="328"/>
      <c r="BI210" s="328"/>
      <c r="BJ210" s="328"/>
      <c r="BK210" s="329"/>
    </row>
    <row r="211" spans="1:63" s="1" customFormat="1" ht="15">
      <c r="A211" s="382" t="s">
        <v>290</v>
      </c>
      <c r="B211" s="383"/>
      <c r="C211" s="384"/>
      <c r="D211" s="23">
        <v>0.45</v>
      </c>
      <c r="E211" s="12">
        <v>0.45</v>
      </c>
      <c r="F211" s="15"/>
      <c r="G211" s="16"/>
      <c r="H211" s="16"/>
      <c r="I211" s="16"/>
      <c r="J211" s="15"/>
      <c r="K211" s="16"/>
      <c r="L211" s="16"/>
      <c r="M211" s="16"/>
      <c r="N211" s="16"/>
      <c r="O211" s="16"/>
      <c r="P211" s="266"/>
      <c r="Q211" s="23">
        <v>0.9</v>
      </c>
      <c r="R211" s="12">
        <v>0.9</v>
      </c>
      <c r="S211" s="15"/>
      <c r="T211" s="16"/>
      <c r="U211" s="16"/>
      <c r="V211" s="24"/>
      <c r="W211" s="382" t="s">
        <v>143</v>
      </c>
      <c r="X211" s="383"/>
      <c r="Y211" s="384"/>
      <c r="Z211" s="13">
        <v>4</v>
      </c>
      <c r="AA211" s="16">
        <v>4</v>
      </c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3">
        <v>5</v>
      </c>
      <c r="AP211" s="16">
        <v>5</v>
      </c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E211" s="15"/>
      <c r="BF211" s="16"/>
      <c r="BG211" s="16"/>
      <c r="BH211" s="16"/>
      <c r="BI211" s="16"/>
      <c r="BJ211" s="16"/>
      <c r="BK211" s="266"/>
    </row>
    <row r="212" spans="1:63" ht="16.5" customHeight="1">
      <c r="A212" s="409" t="s">
        <v>66</v>
      </c>
      <c r="B212" s="409"/>
      <c r="C212" s="409"/>
      <c r="D212" s="84">
        <v>11.5</v>
      </c>
      <c r="E212" s="77">
        <v>11.5</v>
      </c>
      <c r="F212" s="130"/>
      <c r="G212" s="131"/>
      <c r="H212" s="131"/>
      <c r="I212" s="330"/>
      <c r="J212" s="331"/>
      <c r="K212" s="332"/>
      <c r="L212" s="332"/>
      <c r="M212" s="332"/>
      <c r="N212" s="332"/>
      <c r="O212" s="332"/>
      <c r="P212" s="333"/>
      <c r="Q212" s="84">
        <v>23</v>
      </c>
      <c r="R212" s="77">
        <v>23</v>
      </c>
      <c r="S212" s="130"/>
      <c r="T212" s="131"/>
      <c r="U212" s="131"/>
      <c r="V212" s="133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E212" s="331"/>
      <c r="BF212" s="332"/>
      <c r="BG212" s="332"/>
      <c r="BH212" s="332"/>
      <c r="BI212" s="332"/>
      <c r="BJ212" s="332"/>
      <c r="BK212" s="333"/>
    </row>
    <row r="213" spans="1:63" ht="15.75" customHeight="1">
      <c r="A213" s="413" t="s">
        <v>289</v>
      </c>
      <c r="B213" s="413"/>
      <c r="C213" s="413"/>
      <c r="D213" s="84">
        <v>5.5</v>
      </c>
      <c r="E213" s="77">
        <v>4.5</v>
      </c>
      <c r="F213" s="74"/>
      <c r="G213" s="68"/>
      <c r="H213" s="68"/>
      <c r="I213" s="325"/>
      <c r="J213" s="220"/>
      <c r="K213" s="221"/>
      <c r="L213" s="221"/>
      <c r="M213" s="221"/>
      <c r="N213" s="221"/>
      <c r="O213" s="221"/>
      <c r="P213" s="222"/>
      <c r="Q213" s="84">
        <v>11</v>
      </c>
      <c r="R213" s="77">
        <v>9</v>
      </c>
      <c r="S213" s="74"/>
      <c r="T213" s="68"/>
      <c r="U213" s="81"/>
      <c r="V213" s="81"/>
      <c r="W213" s="105"/>
      <c r="X213" s="123"/>
      <c r="Y213" s="124"/>
      <c r="Z213" s="68"/>
      <c r="AA213" s="68"/>
      <c r="AB213" s="68"/>
      <c r="AC213" s="81"/>
      <c r="AD213" s="81"/>
      <c r="AE213" s="68"/>
      <c r="AF213" s="68"/>
      <c r="AG213" s="81"/>
      <c r="AH213" s="81"/>
      <c r="AI213" s="68"/>
      <c r="AJ213" s="68"/>
      <c r="AK213" s="81"/>
      <c r="AL213" s="81"/>
      <c r="AM213" s="81"/>
      <c r="AN213" s="81"/>
      <c r="AO213" s="68"/>
      <c r="AP213" s="68"/>
      <c r="AQ213" s="68"/>
      <c r="AR213" s="81"/>
      <c r="AS213" s="81"/>
      <c r="AT213" s="68"/>
      <c r="AU213" s="68"/>
      <c r="AV213" s="81"/>
      <c r="AW213" s="81"/>
      <c r="AX213" s="68"/>
      <c r="AY213" s="68"/>
      <c r="AZ213" s="81"/>
      <c r="BA213" s="81"/>
      <c r="BB213" s="81"/>
      <c r="BC213" s="81"/>
      <c r="BE213" s="220"/>
      <c r="BF213" s="221"/>
      <c r="BG213" s="221"/>
      <c r="BH213" s="221"/>
      <c r="BI213" s="221"/>
      <c r="BJ213" s="221"/>
      <c r="BK213" s="222"/>
    </row>
    <row r="214" spans="1:63" ht="15.75" customHeight="1">
      <c r="A214" s="410" t="s">
        <v>7</v>
      </c>
      <c r="B214" s="410"/>
      <c r="C214" s="410"/>
      <c r="D214" s="84">
        <v>0.9</v>
      </c>
      <c r="E214" s="77">
        <v>0.9</v>
      </c>
      <c r="F214" s="80"/>
      <c r="G214" s="81"/>
      <c r="H214" s="81"/>
      <c r="I214" s="265"/>
      <c r="J214" s="223"/>
      <c r="K214" s="224"/>
      <c r="L214" s="224"/>
      <c r="M214" s="224"/>
      <c r="N214" s="224"/>
      <c r="O214" s="224"/>
      <c r="P214" s="225"/>
      <c r="Q214" s="84">
        <v>1.8</v>
      </c>
      <c r="R214" s="77">
        <v>1.8</v>
      </c>
      <c r="S214" s="80"/>
      <c r="T214" s="81"/>
      <c r="U214" s="81"/>
      <c r="V214" s="7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E214" s="223"/>
      <c r="BF214" s="224"/>
      <c r="BG214" s="224"/>
      <c r="BH214" s="224"/>
      <c r="BI214" s="224"/>
      <c r="BJ214" s="224"/>
      <c r="BK214" s="225"/>
    </row>
    <row r="215" spans="1:63" ht="15.75" customHeight="1">
      <c r="A215" s="417"/>
      <c r="B215" s="417"/>
      <c r="C215" s="417"/>
      <c r="D215" s="84"/>
      <c r="E215" s="77"/>
      <c r="F215" s="80">
        <v>0.29</v>
      </c>
      <c r="G215" s="81">
        <v>0.9</v>
      </c>
      <c r="H215" s="81">
        <v>1.39</v>
      </c>
      <c r="I215" s="265">
        <v>19.85</v>
      </c>
      <c r="J215" s="223">
        <v>0.05</v>
      </c>
      <c r="K215" s="224">
        <v>0.47</v>
      </c>
      <c r="L215" s="224">
        <v>6.9</v>
      </c>
      <c r="M215" s="224">
        <v>6.74</v>
      </c>
      <c r="N215" s="224">
        <v>7.6</v>
      </c>
      <c r="O215" s="224">
        <v>2.4</v>
      </c>
      <c r="P215" s="225">
        <v>0.11</v>
      </c>
      <c r="Q215" s="84"/>
      <c r="R215" s="77"/>
      <c r="S215" s="80">
        <v>0.58</v>
      </c>
      <c r="T215" s="81">
        <v>1.81</v>
      </c>
      <c r="U215" s="81">
        <v>2.77</v>
      </c>
      <c r="V215" s="82">
        <v>39.7</v>
      </c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E215" s="223">
        <v>0.1</v>
      </c>
      <c r="BF215" s="224">
        <v>0.93</v>
      </c>
      <c r="BG215" s="224">
        <v>13.8</v>
      </c>
      <c r="BH215" s="224">
        <v>13.48</v>
      </c>
      <c r="BI215" s="224">
        <v>15.19</v>
      </c>
      <c r="BJ215" s="224">
        <v>4.8</v>
      </c>
      <c r="BK215" s="225">
        <v>0.22</v>
      </c>
    </row>
    <row r="216" spans="1:63" ht="18.75" customHeight="1" hidden="1">
      <c r="A216" s="417"/>
      <c r="B216" s="417"/>
      <c r="C216" s="417"/>
      <c r="D216" s="84"/>
      <c r="E216" s="77"/>
      <c r="F216" s="80"/>
      <c r="G216" s="81"/>
      <c r="H216" s="81"/>
      <c r="I216" s="82"/>
      <c r="J216" s="252"/>
      <c r="K216" s="252"/>
      <c r="L216" s="252"/>
      <c r="M216" s="252"/>
      <c r="N216" s="252"/>
      <c r="O216" s="252"/>
      <c r="P216" s="252"/>
      <c r="Q216" s="74"/>
      <c r="R216" s="77"/>
      <c r="S216" s="74"/>
      <c r="T216" s="81"/>
      <c r="U216" s="81"/>
      <c r="V216" s="7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E216" s="252"/>
      <c r="BF216" s="252"/>
      <c r="BG216" s="252"/>
      <c r="BH216" s="252"/>
      <c r="BI216" s="252"/>
      <c r="BJ216" s="252"/>
      <c r="BK216" s="252"/>
    </row>
    <row r="217" spans="1:63" ht="18.75" customHeight="1" hidden="1">
      <c r="A217" s="417"/>
      <c r="B217" s="417"/>
      <c r="C217" s="417"/>
      <c r="D217" s="84"/>
      <c r="E217" s="77"/>
      <c r="F217" s="80"/>
      <c r="G217" s="81"/>
      <c r="H217" s="81"/>
      <c r="I217" s="82"/>
      <c r="J217" s="252"/>
      <c r="K217" s="252"/>
      <c r="L217" s="252"/>
      <c r="M217" s="252"/>
      <c r="N217" s="252"/>
      <c r="O217" s="252"/>
      <c r="P217" s="252"/>
      <c r="Q217" s="74"/>
      <c r="R217" s="77"/>
      <c r="S217" s="80"/>
      <c r="T217" s="81"/>
      <c r="U217" s="81"/>
      <c r="V217" s="7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E217" s="252"/>
      <c r="BF217" s="252"/>
      <c r="BG217" s="252"/>
      <c r="BH217" s="252"/>
      <c r="BI217" s="252"/>
      <c r="BJ217" s="252"/>
      <c r="BK217" s="252"/>
    </row>
    <row r="218" spans="1:63" ht="18.75" customHeight="1">
      <c r="A218" s="414" t="s">
        <v>346</v>
      </c>
      <c r="B218" s="415"/>
      <c r="C218" s="416"/>
      <c r="D218" s="84"/>
      <c r="E218" s="79"/>
      <c r="F218" s="74"/>
      <c r="G218" s="68"/>
      <c r="H218" s="68"/>
      <c r="I218" s="75"/>
      <c r="J218" s="251"/>
      <c r="K218" s="251"/>
      <c r="L218" s="251"/>
      <c r="M218" s="251"/>
      <c r="N218" s="251"/>
      <c r="O218" s="251"/>
      <c r="P218" s="251"/>
      <c r="Q218" s="220"/>
      <c r="R218" s="221"/>
      <c r="S218" s="221"/>
      <c r="T218" s="221"/>
      <c r="U218" s="221"/>
      <c r="V218" s="221"/>
      <c r="W218" s="222"/>
      <c r="X218" s="78"/>
      <c r="Y218" s="79"/>
      <c r="Z218" s="74"/>
      <c r="AA218" s="68"/>
      <c r="AB218" s="68"/>
      <c r="AC218" s="77"/>
      <c r="AD218" s="404" t="s">
        <v>130</v>
      </c>
      <c r="AE218" s="412"/>
      <c r="AF218" s="405"/>
      <c r="AG218" s="68"/>
      <c r="AH218" s="81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81"/>
      <c r="AW218" s="81"/>
      <c r="AX218" s="68"/>
      <c r="AY218" s="68"/>
      <c r="AZ218" s="68"/>
      <c r="BA218" s="68"/>
      <c r="BB218" s="68"/>
      <c r="BC218" s="68"/>
      <c r="BD218" s="68"/>
      <c r="BE218" s="251"/>
      <c r="BF218" s="251"/>
      <c r="BG218" s="251"/>
      <c r="BH218" s="251"/>
      <c r="BI218" s="251"/>
      <c r="BJ218" s="251"/>
      <c r="BK218" s="251"/>
    </row>
    <row r="219" spans="1:63" ht="18.75" customHeight="1">
      <c r="A219" s="404" t="s">
        <v>261</v>
      </c>
      <c r="B219" s="412"/>
      <c r="C219" s="405"/>
      <c r="D219" s="84"/>
      <c r="E219" s="79">
        <v>150</v>
      </c>
      <c r="F219" s="74"/>
      <c r="G219" s="68"/>
      <c r="H219" s="68"/>
      <c r="I219" s="75"/>
      <c r="J219" s="251"/>
      <c r="K219" s="251"/>
      <c r="L219" s="251"/>
      <c r="M219" s="251"/>
      <c r="N219" s="251"/>
      <c r="O219" s="251"/>
      <c r="P219" s="251"/>
      <c r="Q219" s="78"/>
      <c r="R219" s="79">
        <v>180</v>
      </c>
      <c r="S219" s="74"/>
      <c r="T219" s="68"/>
      <c r="U219" s="68"/>
      <c r="V219" s="77"/>
      <c r="W219" s="404" t="s">
        <v>164</v>
      </c>
      <c r="X219" s="412"/>
      <c r="Y219" s="405"/>
      <c r="Z219" s="68"/>
      <c r="AA219" s="81">
        <v>150</v>
      </c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81"/>
      <c r="AP219" s="81">
        <v>180</v>
      </c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E219" s="220"/>
      <c r="BF219" s="221"/>
      <c r="BG219" s="221"/>
      <c r="BH219" s="221"/>
      <c r="BI219" s="221"/>
      <c r="BJ219" s="221"/>
      <c r="BK219" s="222"/>
    </row>
    <row r="220" spans="1:63" ht="18.75" customHeight="1">
      <c r="A220" s="402" t="s">
        <v>347</v>
      </c>
      <c r="B220" s="406"/>
      <c r="C220" s="403"/>
      <c r="D220" s="84">
        <v>8</v>
      </c>
      <c r="E220" s="77">
        <v>8</v>
      </c>
      <c r="F220" s="74"/>
      <c r="G220" s="68"/>
      <c r="H220" s="68"/>
      <c r="I220" s="75"/>
      <c r="J220" s="251"/>
      <c r="K220" s="251"/>
      <c r="L220" s="251"/>
      <c r="M220" s="251"/>
      <c r="N220" s="251"/>
      <c r="O220" s="251"/>
      <c r="P220" s="251"/>
      <c r="Q220" s="84">
        <v>10</v>
      </c>
      <c r="R220" s="77">
        <v>10</v>
      </c>
      <c r="S220" s="74"/>
      <c r="T220" s="68"/>
      <c r="U220" s="68"/>
      <c r="V220" s="77"/>
      <c r="W220" s="402" t="s">
        <v>22</v>
      </c>
      <c r="X220" s="406"/>
      <c r="Y220" s="403"/>
      <c r="Z220" s="68">
        <v>15</v>
      </c>
      <c r="AA220" s="68">
        <v>15</v>
      </c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>
        <v>18</v>
      </c>
      <c r="AP220" s="68">
        <v>18</v>
      </c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E220" s="220"/>
      <c r="BF220" s="221"/>
      <c r="BG220" s="221"/>
      <c r="BH220" s="221"/>
      <c r="BI220" s="221"/>
      <c r="BJ220" s="221"/>
      <c r="BK220" s="222"/>
    </row>
    <row r="221" spans="1:63" ht="18.75" customHeight="1">
      <c r="A221" s="402" t="s">
        <v>348</v>
      </c>
      <c r="B221" s="406"/>
      <c r="C221" s="403"/>
      <c r="D221" s="84">
        <v>20</v>
      </c>
      <c r="E221" s="77">
        <v>18</v>
      </c>
      <c r="F221" s="74"/>
      <c r="G221" s="68"/>
      <c r="H221" s="68"/>
      <c r="I221" s="75"/>
      <c r="J221" s="251"/>
      <c r="K221" s="251"/>
      <c r="L221" s="251"/>
      <c r="M221" s="251"/>
      <c r="N221" s="251"/>
      <c r="O221" s="251"/>
      <c r="P221" s="251"/>
      <c r="Q221" s="84">
        <v>22</v>
      </c>
      <c r="R221" s="77">
        <v>20</v>
      </c>
      <c r="S221" s="74"/>
      <c r="T221" s="68"/>
      <c r="U221" s="68"/>
      <c r="V221" s="77"/>
      <c r="W221" s="402" t="s">
        <v>22</v>
      </c>
      <c r="X221" s="406"/>
      <c r="Y221" s="403"/>
      <c r="Z221" s="68">
        <v>15</v>
      </c>
      <c r="AA221" s="68">
        <v>15</v>
      </c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>
        <v>18</v>
      </c>
      <c r="AP221" s="68">
        <v>18</v>
      </c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E221" s="220"/>
      <c r="BF221" s="221"/>
      <c r="BG221" s="221"/>
      <c r="BH221" s="221"/>
      <c r="BI221" s="221"/>
      <c r="BJ221" s="221"/>
      <c r="BK221" s="222"/>
    </row>
    <row r="222" spans="1:63" ht="18.75" customHeight="1">
      <c r="A222" s="402" t="s">
        <v>6</v>
      </c>
      <c r="B222" s="406"/>
      <c r="C222" s="403"/>
      <c r="D222" s="84">
        <v>15</v>
      </c>
      <c r="E222" s="77">
        <v>15</v>
      </c>
      <c r="F222" s="74"/>
      <c r="G222" s="68"/>
      <c r="H222" s="68"/>
      <c r="I222" s="75"/>
      <c r="J222" s="251"/>
      <c r="K222" s="251"/>
      <c r="L222" s="251"/>
      <c r="M222" s="251"/>
      <c r="N222" s="251"/>
      <c r="O222" s="251"/>
      <c r="P222" s="251"/>
      <c r="Q222" s="84">
        <v>18</v>
      </c>
      <c r="R222" s="77">
        <v>18</v>
      </c>
      <c r="S222" s="74"/>
      <c r="T222" s="68"/>
      <c r="U222" s="68"/>
      <c r="V222" s="77"/>
      <c r="W222" s="402" t="s">
        <v>6</v>
      </c>
      <c r="X222" s="406"/>
      <c r="Y222" s="403"/>
      <c r="Z222" s="68">
        <v>12</v>
      </c>
      <c r="AA222" s="68">
        <v>12</v>
      </c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>
        <v>15</v>
      </c>
      <c r="AP222" s="68">
        <v>15</v>
      </c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E222" s="220"/>
      <c r="BF222" s="221"/>
      <c r="BG222" s="221"/>
      <c r="BH222" s="221"/>
      <c r="BI222" s="221"/>
      <c r="BJ222" s="221"/>
      <c r="BK222" s="222"/>
    </row>
    <row r="223" spans="1:63" ht="18.75" customHeight="1">
      <c r="A223" s="402"/>
      <c r="B223" s="406"/>
      <c r="C223" s="403"/>
      <c r="D223" s="251"/>
      <c r="E223" s="251"/>
      <c r="F223" s="252">
        <v>0.23</v>
      </c>
      <c r="G223" s="252">
        <v>0.09</v>
      </c>
      <c r="H223" s="252">
        <v>16.62</v>
      </c>
      <c r="I223" s="252">
        <v>98.1</v>
      </c>
      <c r="J223" s="252">
        <v>0.01</v>
      </c>
      <c r="K223" s="252">
        <v>19</v>
      </c>
      <c r="L223" s="252"/>
      <c r="M223" s="252">
        <v>14.39</v>
      </c>
      <c r="N223" s="252">
        <v>7.4</v>
      </c>
      <c r="O223" s="252">
        <v>6.98</v>
      </c>
      <c r="P223" s="252">
        <v>0.34</v>
      </c>
      <c r="Q223" s="78"/>
      <c r="R223" s="79"/>
      <c r="S223" s="80">
        <v>0.27</v>
      </c>
      <c r="T223" s="81">
        <v>0.11</v>
      </c>
      <c r="U223" s="81">
        <v>19.94</v>
      </c>
      <c r="V223" s="79">
        <v>111.72</v>
      </c>
      <c r="W223" s="402"/>
      <c r="X223" s="406"/>
      <c r="Y223" s="403"/>
      <c r="Z223" s="68"/>
      <c r="AA223" s="68"/>
      <c r="AB223" s="81">
        <v>1.9</v>
      </c>
      <c r="AC223" s="81">
        <v>87.4</v>
      </c>
      <c r="AD223" s="81">
        <v>23.9</v>
      </c>
      <c r="AE223" s="81">
        <v>4.5</v>
      </c>
      <c r="AF223" s="81">
        <v>11.6</v>
      </c>
      <c r="AG223" s="81">
        <v>0.94</v>
      </c>
      <c r="AH223" s="81"/>
      <c r="AI223" s="81">
        <v>2</v>
      </c>
      <c r="AJ223" s="81">
        <v>0.15</v>
      </c>
      <c r="AK223" s="81">
        <v>0.002</v>
      </c>
      <c r="AL223" s="81">
        <v>0.005</v>
      </c>
      <c r="AM223" s="81">
        <v>0.108</v>
      </c>
      <c r="AN223" s="81">
        <v>0.3</v>
      </c>
      <c r="AO223" s="81"/>
      <c r="AP223" s="81"/>
      <c r="AQ223" s="81">
        <v>2.3</v>
      </c>
      <c r="AR223" s="81">
        <v>104.8</v>
      </c>
      <c r="AS223" s="81">
        <v>28.6</v>
      </c>
      <c r="AT223" s="81">
        <v>5.4</v>
      </c>
      <c r="AU223" s="81">
        <v>13.9</v>
      </c>
      <c r="AV223" s="81">
        <v>1.12</v>
      </c>
      <c r="AW223" s="81"/>
      <c r="AX223" s="81">
        <v>2</v>
      </c>
      <c r="AY223" s="81">
        <v>0.18</v>
      </c>
      <c r="AZ223" s="81">
        <v>0.003</v>
      </c>
      <c r="BA223" s="81">
        <v>0.006</v>
      </c>
      <c r="BB223" s="81">
        <v>0.13</v>
      </c>
      <c r="BC223" s="81">
        <v>0.36</v>
      </c>
      <c r="BE223" s="223">
        <v>0.05</v>
      </c>
      <c r="BF223" s="224">
        <v>21</v>
      </c>
      <c r="BG223" s="224"/>
      <c r="BH223" s="224">
        <v>16.8</v>
      </c>
      <c r="BI223" s="224">
        <v>9.6</v>
      </c>
      <c r="BJ223" s="224">
        <v>7.85</v>
      </c>
      <c r="BK223" s="225">
        <v>0.57</v>
      </c>
    </row>
    <row r="224" spans="1:63" ht="12.75" customHeight="1" hidden="1">
      <c r="A224" s="404"/>
      <c r="B224" s="404"/>
      <c r="C224" s="404"/>
      <c r="D224" s="84"/>
      <c r="E224" s="79"/>
      <c r="F224" s="80"/>
      <c r="G224" s="81"/>
      <c r="H224" s="81"/>
      <c r="I224" s="82"/>
      <c r="J224" s="252"/>
      <c r="K224" s="252"/>
      <c r="L224" s="252"/>
      <c r="M224" s="252"/>
      <c r="N224" s="252"/>
      <c r="O224" s="252"/>
      <c r="P224" s="252"/>
      <c r="Q224" s="74"/>
      <c r="R224" s="77"/>
      <c r="S224" s="80"/>
      <c r="T224" s="81"/>
      <c r="U224" s="81"/>
      <c r="V224" s="79"/>
      <c r="W224" s="405"/>
      <c r="X224" s="405"/>
      <c r="Y224" s="405"/>
      <c r="Z224" s="68"/>
      <c r="AA224" s="81"/>
      <c r="AB224" s="81">
        <v>0.5</v>
      </c>
      <c r="AC224" s="81">
        <v>20.3</v>
      </c>
      <c r="AD224" s="81">
        <v>7.9</v>
      </c>
      <c r="AE224" s="81">
        <v>1</v>
      </c>
      <c r="AF224" s="81">
        <v>4</v>
      </c>
      <c r="AG224" s="81">
        <v>0.22</v>
      </c>
      <c r="AH224" s="81"/>
      <c r="AI224" s="81"/>
      <c r="AJ224" s="81"/>
      <c r="AK224" s="81">
        <v>0.002</v>
      </c>
      <c r="AL224" s="81">
        <v>0.004</v>
      </c>
      <c r="AM224" s="81">
        <v>0.014</v>
      </c>
      <c r="AN224" s="81">
        <v>0.05</v>
      </c>
      <c r="AO224" s="68"/>
      <c r="AP224" s="68"/>
      <c r="AQ224" s="81">
        <v>0.6</v>
      </c>
      <c r="AR224" s="81">
        <v>24.4</v>
      </c>
      <c r="AS224" s="81">
        <v>9.4</v>
      </c>
      <c r="AT224" s="81">
        <v>1.2</v>
      </c>
      <c r="AU224" s="81">
        <v>4.8</v>
      </c>
      <c r="AV224" s="81">
        <v>0.26</v>
      </c>
      <c r="AW224" s="81"/>
      <c r="AX224" s="81"/>
      <c r="AY224" s="81"/>
      <c r="AZ224" s="81">
        <v>0.002</v>
      </c>
      <c r="BA224" s="81">
        <v>0.004</v>
      </c>
      <c r="BB224" s="81">
        <v>0.017</v>
      </c>
      <c r="BC224" s="81">
        <v>0.07</v>
      </c>
      <c r="BE224" s="252"/>
      <c r="BF224" s="252"/>
      <c r="BG224" s="252"/>
      <c r="BH224" s="252"/>
      <c r="BI224" s="252"/>
      <c r="BJ224" s="252"/>
      <c r="BK224" s="252"/>
    </row>
    <row r="225" spans="1:63" ht="18.75" customHeight="1">
      <c r="A225" s="427" t="s">
        <v>10</v>
      </c>
      <c r="B225" s="427"/>
      <c r="C225" s="427"/>
      <c r="D225" s="84">
        <v>25</v>
      </c>
      <c r="E225" s="79">
        <v>25</v>
      </c>
      <c r="F225" s="80">
        <v>1.98</v>
      </c>
      <c r="G225" s="81">
        <v>0.25</v>
      </c>
      <c r="H225" s="81">
        <v>12.08</v>
      </c>
      <c r="I225" s="265">
        <v>58.3</v>
      </c>
      <c r="J225" s="223">
        <v>0.045</v>
      </c>
      <c r="K225" s="224"/>
      <c r="L225" s="224"/>
      <c r="M225" s="224">
        <v>10</v>
      </c>
      <c r="N225" s="224">
        <v>46.8</v>
      </c>
      <c r="O225" s="224">
        <v>13.2</v>
      </c>
      <c r="P225" s="225">
        <v>1.07</v>
      </c>
      <c r="Q225" s="251">
        <v>35</v>
      </c>
      <c r="R225" s="252">
        <v>35</v>
      </c>
      <c r="S225" s="252">
        <v>2.76</v>
      </c>
      <c r="T225" s="252">
        <v>0.35</v>
      </c>
      <c r="U225" s="252">
        <v>16.9</v>
      </c>
      <c r="V225" s="252">
        <v>82.25</v>
      </c>
      <c r="W225" s="427" t="s">
        <v>10</v>
      </c>
      <c r="X225" s="427"/>
      <c r="Y225" s="427"/>
      <c r="Z225" s="251">
        <v>20</v>
      </c>
      <c r="AA225" s="252">
        <v>20</v>
      </c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2"/>
      <c r="AN225" s="252"/>
      <c r="AO225" s="251">
        <v>35</v>
      </c>
      <c r="AP225" s="252">
        <v>35</v>
      </c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85"/>
      <c r="BE225" s="252">
        <v>0.054</v>
      </c>
      <c r="BF225" s="252"/>
      <c r="BG225" s="252"/>
      <c r="BH225" s="252">
        <v>6.9</v>
      </c>
      <c r="BI225" s="252">
        <v>26.1</v>
      </c>
      <c r="BJ225" s="252">
        <v>9.9</v>
      </c>
      <c r="BK225" s="252">
        <v>0.6</v>
      </c>
    </row>
    <row r="226" spans="1:63" ht="15.75" customHeight="1">
      <c r="A226" s="427" t="s">
        <v>23</v>
      </c>
      <c r="B226" s="427"/>
      <c r="C226" s="427"/>
      <c r="D226" s="251">
        <v>30</v>
      </c>
      <c r="E226" s="252">
        <v>30</v>
      </c>
      <c r="F226" s="252">
        <v>2.64</v>
      </c>
      <c r="G226" s="252">
        <v>0.48</v>
      </c>
      <c r="H226" s="252">
        <v>13.36</v>
      </c>
      <c r="I226" s="252">
        <v>70</v>
      </c>
      <c r="J226" s="252">
        <v>0.054</v>
      </c>
      <c r="K226" s="252"/>
      <c r="L226" s="252"/>
      <c r="M226" s="252">
        <v>10.5</v>
      </c>
      <c r="N226" s="252">
        <v>47.4</v>
      </c>
      <c r="O226" s="252">
        <v>14.1</v>
      </c>
      <c r="P226" s="252">
        <v>1.17</v>
      </c>
      <c r="Q226" s="251">
        <v>40</v>
      </c>
      <c r="R226" s="252">
        <v>40</v>
      </c>
      <c r="S226" s="252">
        <v>2.98</v>
      </c>
      <c r="T226" s="252">
        <v>0.6</v>
      </c>
      <c r="U226" s="252">
        <v>15.2</v>
      </c>
      <c r="V226" s="252">
        <v>85</v>
      </c>
      <c r="W226" s="427" t="s">
        <v>23</v>
      </c>
      <c r="X226" s="427"/>
      <c r="Y226" s="427"/>
      <c r="Z226" s="251">
        <v>25</v>
      </c>
      <c r="AA226" s="252">
        <v>25</v>
      </c>
      <c r="AB226" s="252"/>
      <c r="AC226" s="252"/>
      <c r="AD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2"/>
      <c r="AO226" s="251">
        <v>30</v>
      </c>
      <c r="AP226" s="252">
        <v>30</v>
      </c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  <c r="BB226" s="252"/>
      <c r="BC226" s="252"/>
      <c r="BD226" s="285"/>
      <c r="BE226" s="252">
        <v>0.06</v>
      </c>
      <c r="BF226" s="252"/>
      <c r="BG226" s="252"/>
      <c r="BH226" s="252">
        <v>12.8</v>
      </c>
      <c r="BI226" s="252">
        <v>47.4</v>
      </c>
      <c r="BJ226" s="252">
        <v>14.1</v>
      </c>
      <c r="BK226" s="252">
        <v>1.17</v>
      </c>
    </row>
    <row r="227" spans="1:63" s="107" customFormat="1" ht="15.75" customHeight="1">
      <c r="A227" s="461" t="s">
        <v>213</v>
      </c>
      <c r="B227" s="461"/>
      <c r="C227" s="461"/>
      <c r="D227" s="91"/>
      <c r="E227" s="92">
        <f>SUM(E186+E195+E203+E208+E219+E225+E226)</f>
        <v>555</v>
      </c>
      <c r="F227" s="143">
        <f>SUM(F187:F226)</f>
        <v>22.29</v>
      </c>
      <c r="G227" s="143">
        <f>SUM(G187:G226)</f>
        <v>15.430000000000001</v>
      </c>
      <c r="H227" s="143">
        <f>SUM(H187:H226)</f>
        <v>84.68</v>
      </c>
      <c r="I227" s="147">
        <f>SUM(I187:I226)</f>
        <v>642.9</v>
      </c>
      <c r="J227" s="147">
        <f>SUM(J187:J226)</f>
        <v>0.399</v>
      </c>
      <c r="K227" s="147">
        <f>SUM(K187:K226)</f>
        <v>23.04</v>
      </c>
      <c r="L227" s="147">
        <f>SUM(L187:L226)</f>
        <v>44.9</v>
      </c>
      <c r="M227" s="147">
        <f>SUM(M187:M226)</f>
        <v>94.58000000000001</v>
      </c>
      <c r="N227" s="147">
        <f>SUM(N187:N226)</f>
        <v>299.16999999999996</v>
      </c>
      <c r="O227" s="147">
        <f>SUM(O187:O226)</f>
        <v>95.16</v>
      </c>
      <c r="P227" s="147">
        <f>SUM(P187:P226)</f>
        <v>5.89</v>
      </c>
      <c r="Q227" s="143"/>
      <c r="R227" s="92">
        <f>SUM(R186+R195+R203+R208+R219+R225+R226)</f>
        <v>775</v>
      </c>
      <c r="S227" s="143">
        <f>SUM(S187:S226)</f>
        <v>30.2</v>
      </c>
      <c r="T227" s="143">
        <f>SUM(T187:T226)</f>
        <v>21.740000000000002</v>
      </c>
      <c r="U227" s="143">
        <f>SUM(U187:U226)</f>
        <v>110.94000000000001</v>
      </c>
      <c r="V227" s="143">
        <f>SUM(V187:V226)</f>
        <v>847.47</v>
      </c>
      <c r="W227" s="466" t="s">
        <v>213</v>
      </c>
      <c r="X227" s="466"/>
      <c r="Y227" s="466"/>
      <c r="Z227" s="94"/>
      <c r="AA227" s="95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94"/>
      <c r="AP227" s="95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E227" s="143">
        <f>SUM(BE187:BE226)</f>
        <v>0.6340000000000001</v>
      </c>
      <c r="BF227" s="143">
        <f>SUM(BF187:BF226)</f>
        <v>27.87</v>
      </c>
      <c r="BG227" s="143">
        <f>SUM(BG187:BG226)</f>
        <v>56.8</v>
      </c>
      <c r="BH227" s="143">
        <f>SUM(BH187:BH226)</f>
        <v>128.03</v>
      </c>
      <c r="BI227" s="143">
        <f>SUM(BI187:BI226)</f>
        <v>331.77000000000004</v>
      </c>
      <c r="BJ227" s="143">
        <f>SUM(BJ187:BJ226)</f>
        <v>119.44999999999999</v>
      </c>
      <c r="BK227" s="143">
        <f>SUM(BK187:BK226)</f>
        <v>6.929999999999999</v>
      </c>
    </row>
    <row r="228" spans="1:63" ht="12.75" customHeight="1" hidden="1">
      <c r="A228" s="404" t="s">
        <v>24</v>
      </c>
      <c r="B228" s="404"/>
      <c r="C228" s="404"/>
      <c r="D228" s="84"/>
      <c r="E228" s="77"/>
      <c r="F228" s="74"/>
      <c r="G228" s="68"/>
      <c r="H228" s="68"/>
      <c r="I228" s="75"/>
      <c r="J228" s="251"/>
      <c r="K228" s="251"/>
      <c r="L228" s="251"/>
      <c r="M228" s="251"/>
      <c r="N228" s="251"/>
      <c r="O228" s="251"/>
      <c r="P228" s="251"/>
      <c r="Q228" s="74"/>
      <c r="R228" s="77"/>
      <c r="S228" s="80"/>
      <c r="T228" s="81"/>
      <c r="U228" s="81"/>
      <c r="V228" s="79"/>
      <c r="W228" s="405" t="s">
        <v>24</v>
      </c>
      <c r="X228" s="405"/>
      <c r="Y228" s="405"/>
      <c r="Z228" s="68"/>
      <c r="AA228" s="68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68"/>
      <c r="AP228" s="68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E228" s="251"/>
      <c r="BF228" s="251"/>
      <c r="BG228" s="251"/>
      <c r="BH228" s="251"/>
      <c r="BI228" s="251"/>
      <c r="BJ228" s="251"/>
      <c r="BK228" s="251"/>
    </row>
    <row r="229" spans="1:63" ht="15.75" customHeight="1">
      <c r="A229" s="451" t="s">
        <v>24</v>
      </c>
      <c r="B229" s="451"/>
      <c r="C229" s="451"/>
      <c r="D229" s="84"/>
      <c r="E229" s="77"/>
      <c r="F229" s="74"/>
      <c r="G229" s="68"/>
      <c r="H229" s="68"/>
      <c r="I229" s="75"/>
      <c r="J229" s="251"/>
      <c r="K229" s="251"/>
      <c r="L229" s="251"/>
      <c r="M229" s="251"/>
      <c r="N229" s="251"/>
      <c r="O229" s="251"/>
      <c r="P229" s="251"/>
      <c r="Q229" s="74"/>
      <c r="R229" s="79"/>
      <c r="S229" s="80"/>
      <c r="T229" s="81"/>
      <c r="U229" s="81"/>
      <c r="V229" s="7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E229" s="251"/>
      <c r="BF229" s="251"/>
      <c r="BG229" s="251"/>
      <c r="BH229" s="251"/>
      <c r="BI229" s="251"/>
      <c r="BJ229" s="251"/>
      <c r="BK229" s="251"/>
    </row>
    <row r="230" spans="1:63" ht="15.75" customHeight="1">
      <c r="A230" s="476" t="s">
        <v>252</v>
      </c>
      <c r="B230" s="476"/>
      <c r="C230" s="476"/>
      <c r="D230" s="84"/>
      <c r="E230" s="77"/>
      <c r="F230" s="74"/>
      <c r="G230" s="68"/>
      <c r="H230" s="68"/>
      <c r="I230" s="75"/>
      <c r="J230" s="251"/>
      <c r="K230" s="251"/>
      <c r="L230" s="251"/>
      <c r="M230" s="251"/>
      <c r="N230" s="251"/>
      <c r="O230" s="251"/>
      <c r="P230" s="251"/>
      <c r="Q230" s="74"/>
      <c r="R230" s="77"/>
      <c r="S230" s="74"/>
      <c r="T230" s="68"/>
      <c r="U230" s="68"/>
      <c r="V230" s="77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E230" s="251"/>
      <c r="BF230" s="251"/>
      <c r="BG230" s="251"/>
      <c r="BH230" s="251"/>
      <c r="BI230" s="251"/>
      <c r="BJ230" s="251"/>
      <c r="BK230" s="251"/>
    </row>
    <row r="231" spans="1:63" ht="15.75" customHeight="1">
      <c r="A231" s="476" t="s">
        <v>273</v>
      </c>
      <c r="B231" s="476"/>
      <c r="C231" s="476"/>
      <c r="D231" s="84"/>
      <c r="E231" s="79">
        <v>60</v>
      </c>
      <c r="F231" s="74"/>
      <c r="G231" s="68"/>
      <c r="H231" s="68"/>
      <c r="I231" s="75"/>
      <c r="J231" s="251"/>
      <c r="K231" s="251"/>
      <c r="L231" s="251"/>
      <c r="M231" s="251"/>
      <c r="N231" s="251"/>
      <c r="O231" s="251"/>
      <c r="P231" s="251"/>
      <c r="Q231" s="74"/>
      <c r="R231" s="79">
        <v>60</v>
      </c>
      <c r="S231" s="74"/>
      <c r="T231" s="68"/>
      <c r="U231" s="68"/>
      <c r="V231" s="77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E231" s="251"/>
      <c r="BF231" s="251"/>
      <c r="BG231" s="251"/>
      <c r="BH231" s="251"/>
      <c r="BI231" s="251"/>
      <c r="BJ231" s="251"/>
      <c r="BK231" s="251"/>
    </row>
    <row r="232" spans="1:63" ht="15.75" customHeight="1">
      <c r="A232" s="428" t="s">
        <v>253</v>
      </c>
      <c r="B232" s="428"/>
      <c r="C232" s="428"/>
      <c r="D232" s="84"/>
      <c r="E232" s="77"/>
      <c r="F232" s="74"/>
      <c r="G232" s="68"/>
      <c r="H232" s="68"/>
      <c r="I232" s="75"/>
      <c r="J232" s="251"/>
      <c r="K232" s="251"/>
      <c r="L232" s="251"/>
      <c r="M232" s="251"/>
      <c r="N232" s="251"/>
      <c r="O232" s="251"/>
      <c r="P232" s="251"/>
      <c r="Q232" s="74"/>
      <c r="R232" s="77"/>
      <c r="S232" s="74"/>
      <c r="T232" s="68"/>
      <c r="U232" s="68"/>
      <c r="V232" s="77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E232" s="251"/>
      <c r="BF232" s="251"/>
      <c r="BG232" s="251"/>
      <c r="BH232" s="251"/>
      <c r="BI232" s="251"/>
      <c r="BJ232" s="251"/>
      <c r="BK232" s="251"/>
    </row>
    <row r="233" spans="1:63" ht="15.75" customHeight="1">
      <c r="A233" s="428" t="s">
        <v>254</v>
      </c>
      <c r="B233" s="428"/>
      <c r="C233" s="428"/>
      <c r="D233" s="116">
        <v>38</v>
      </c>
      <c r="E233" s="117">
        <v>38</v>
      </c>
      <c r="F233" s="118"/>
      <c r="G233" s="119"/>
      <c r="H233" s="119"/>
      <c r="I233" s="139"/>
      <c r="J233" s="257"/>
      <c r="K233" s="257"/>
      <c r="L233" s="257"/>
      <c r="M233" s="257"/>
      <c r="N233" s="257"/>
      <c r="O233" s="257"/>
      <c r="P233" s="257"/>
      <c r="Q233" s="118">
        <v>38</v>
      </c>
      <c r="R233" s="117">
        <v>38</v>
      </c>
      <c r="S233" s="118"/>
      <c r="T233" s="119"/>
      <c r="U233" s="119"/>
      <c r="V233" s="117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E233" s="257"/>
      <c r="BF233" s="257"/>
      <c r="BG233" s="257"/>
      <c r="BH233" s="257"/>
      <c r="BI233" s="257"/>
      <c r="BJ233" s="257"/>
      <c r="BK233" s="257"/>
    </row>
    <row r="234" spans="1:63" ht="15.75" customHeight="1">
      <c r="A234" s="428" t="s">
        <v>6</v>
      </c>
      <c r="B234" s="428"/>
      <c r="C234" s="428"/>
      <c r="D234" s="116">
        <v>2.8</v>
      </c>
      <c r="E234" s="117">
        <v>2.8</v>
      </c>
      <c r="F234" s="118"/>
      <c r="G234" s="119"/>
      <c r="H234" s="119"/>
      <c r="I234" s="139"/>
      <c r="J234" s="257"/>
      <c r="K234" s="257"/>
      <c r="L234" s="257"/>
      <c r="M234" s="257"/>
      <c r="N234" s="257"/>
      <c r="O234" s="257"/>
      <c r="P234" s="257"/>
      <c r="Q234" s="118">
        <v>2.8</v>
      </c>
      <c r="R234" s="117">
        <v>2.8</v>
      </c>
      <c r="S234" s="118"/>
      <c r="T234" s="119"/>
      <c r="U234" s="119"/>
      <c r="V234" s="117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E234" s="257"/>
      <c r="BF234" s="257"/>
      <c r="BG234" s="257"/>
      <c r="BH234" s="257"/>
      <c r="BI234" s="257"/>
      <c r="BJ234" s="257"/>
      <c r="BK234" s="257"/>
    </row>
    <row r="235" spans="1:63" ht="15.75" customHeight="1">
      <c r="A235" s="428" t="s">
        <v>19</v>
      </c>
      <c r="B235" s="428"/>
      <c r="C235" s="428"/>
      <c r="D235" s="116">
        <v>4</v>
      </c>
      <c r="E235" s="117">
        <v>4</v>
      </c>
      <c r="F235" s="118"/>
      <c r="G235" s="119"/>
      <c r="H235" s="119"/>
      <c r="I235" s="139"/>
      <c r="J235" s="257"/>
      <c r="K235" s="257"/>
      <c r="L235" s="257"/>
      <c r="M235" s="257"/>
      <c r="N235" s="257"/>
      <c r="O235" s="257"/>
      <c r="P235" s="257"/>
      <c r="Q235" s="118">
        <v>4</v>
      </c>
      <c r="R235" s="117">
        <v>4</v>
      </c>
      <c r="S235" s="118"/>
      <c r="T235" s="119"/>
      <c r="U235" s="119"/>
      <c r="V235" s="117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E235" s="257"/>
      <c r="BF235" s="257"/>
      <c r="BG235" s="257"/>
      <c r="BH235" s="257"/>
      <c r="BI235" s="257"/>
      <c r="BJ235" s="257"/>
      <c r="BK235" s="257"/>
    </row>
    <row r="236" spans="1:63" ht="15.75" customHeight="1">
      <c r="A236" s="428" t="s">
        <v>255</v>
      </c>
      <c r="B236" s="428"/>
      <c r="C236" s="428"/>
      <c r="D236" s="116" t="s">
        <v>297</v>
      </c>
      <c r="E236" s="117">
        <v>4.1</v>
      </c>
      <c r="F236" s="118"/>
      <c r="G236" s="119"/>
      <c r="H236" s="119"/>
      <c r="I236" s="139"/>
      <c r="J236" s="257"/>
      <c r="K236" s="257"/>
      <c r="L236" s="257"/>
      <c r="M236" s="257"/>
      <c r="N236" s="257"/>
      <c r="O236" s="257"/>
      <c r="P236" s="257"/>
      <c r="Q236" s="118" t="s">
        <v>297</v>
      </c>
      <c r="R236" s="117">
        <v>4.1</v>
      </c>
      <c r="S236" s="118"/>
      <c r="T236" s="119"/>
      <c r="U236" s="119"/>
      <c r="V236" s="117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E236" s="257"/>
      <c r="BF236" s="257"/>
      <c r="BG236" s="257"/>
      <c r="BH236" s="257"/>
      <c r="BI236" s="257"/>
      <c r="BJ236" s="257"/>
      <c r="BK236" s="257"/>
    </row>
    <row r="237" spans="1:63" ht="15.75" customHeight="1">
      <c r="A237" s="428" t="s">
        <v>45</v>
      </c>
      <c r="B237" s="428"/>
      <c r="C237" s="428"/>
      <c r="D237" s="116">
        <v>0.14</v>
      </c>
      <c r="E237" s="117">
        <v>0.14</v>
      </c>
      <c r="F237" s="118"/>
      <c r="G237" s="119"/>
      <c r="H237" s="119"/>
      <c r="I237" s="139"/>
      <c r="J237" s="257"/>
      <c r="K237" s="257"/>
      <c r="L237" s="257"/>
      <c r="M237" s="257"/>
      <c r="N237" s="257"/>
      <c r="O237" s="257"/>
      <c r="P237" s="257"/>
      <c r="Q237" s="118">
        <v>0.14</v>
      </c>
      <c r="R237" s="145">
        <v>0.14</v>
      </c>
      <c r="S237" s="118"/>
      <c r="T237" s="119"/>
      <c r="U237" s="119"/>
      <c r="V237" s="117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E237" s="257"/>
      <c r="BF237" s="257"/>
      <c r="BG237" s="257"/>
      <c r="BH237" s="257"/>
      <c r="BI237" s="257"/>
      <c r="BJ237" s="257"/>
      <c r="BK237" s="257"/>
    </row>
    <row r="238" spans="1:63" ht="15.75" customHeight="1">
      <c r="A238" s="433" t="s">
        <v>8</v>
      </c>
      <c r="B238" s="433"/>
      <c r="C238" s="433"/>
      <c r="D238" s="84">
        <v>0.48</v>
      </c>
      <c r="E238" s="77">
        <v>0.48</v>
      </c>
      <c r="F238" s="74"/>
      <c r="G238" s="68"/>
      <c r="H238" s="68"/>
      <c r="I238" s="75"/>
      <c r="J238" s="251"/>
      <c r="K238" s="251"/>
      <c r="L238" s="251"/>
      <c r="M238" s="251"/>
      <c r="N238" s="251"/>
      <c r="O238" s="251"/>
      <c r="P238" s="251"/>
      <c r="Q238" s="74">
        <v>0.48</v>
      </c>
      <c r="R238" s="77">
        <v>0.48</v>
      </c>
      <c r="S238" s="74"/>
      <c r="T238" s="68"/>
      <c r="U238" s="68"/>
      <c r="V238" s="77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E238" s="251"/>
      <c r="BF238" s="251"/>
      <c r="BG238" s="251"/>
      <c r="BH238" s="251"/>
      <c r="BI238" s="251"/>
      <c r="BJ238" s="251"/>
      <c r="BK238" s="251"/>
    </row>
    <row r="239" spans="1:63" ht="15.75" customHeight="1">
      <c r="A239" s="476" t="s">
        <v>298</v>
      </c>
      <c r="B239" s="476"/>
      <c r="C239" s="476"/>
      <c r="D239" s="84">
        <v>25</v>
      </c>
      <c r="E239" s="77">
        <v>25</v>
      </c>
      <c r="F239" s="74"/>
      <c r="G239" s="68"/>
      <c r="H239" s="68"/>
      <c r="I239" s="75"/>
      <c r="J239" s="251"/>
      <c r="K239" s="251"/>
      <c r="L239" s="251"/>
      <c r="M239" s="251"/>
      <c r="N239" s="251"/>
      <c r="O239" s="251"/>
      <c r="P239" s="251"/>
      <c r="Q239" s="74">
        <v>25</v>
      </c>
      <c r="R239" s="77">
        <v>25</v>
      </c>
      <c r="S239" s="74"/>
      <c r="T239" s="68"/>
      <c r="U239" s="68"/>
      <c r="V239" s="77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E239" s="251"/>
      <c r="BF239" s="251"/>
      <c r="BG239" s="251"/>
      <c r="BH239" s="251"/>
      <c r="BI239" s="251"/>
      <c r="BJ239" s="251"/>
      <c r="BK239" s="251"/>
    </row>
    <row r="240" spans="1:63" ht="15.75" customHeight="1">
      <c r="A240" s="433" t="s">
        <v>68</v>
      </c>
      <c r="B240" s="433"/>
      <c r="C240" s="433"/>
      <c r="D240" s="62" t="s">
        <v>299</v>
      </c>
      <c r="E240" s="146">
        <v>23</v>
      </c>
      <c r="F240" s="74"/>
      <c r="G240" s="68"/>
      <c r="H240" s="68"/>
      <c r="I240" s="75"/>
      <c r="J240" s="251"/>
      <c r="K240" s="251"/>
      <c r="L240" s="251"/>
      <c r="M240" s="251"/>
      <c r="N240" s="251"/>
      <c r="O240" s="251"/>
      <c r="P240" s="251"/>
      <c r="Q240" s="239" t="s">
        <v>299</v>
      </c>
      <c r="R240" s="146">
        <v>23</v>
      </c>
      <c r="S240" s="74"/>
      <c r="T240" s="68"/>
      <c r="U240" s="68"/>
      <c r="V240" s="77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E240" s="251"/>
      <c r="BF240" s="251"/>
      <c r="BG240" s="251"/>
      <c r="BH240" s="251"/>
      <c r="BI240" s="251"/>
      <c r="BJ240" s="251"/>
      <c r="BK240" s="251"/>
    </row>
    <row r="241" spans="1:63" ht="15.75" customHeight="1">
      <c r="A241" s="433" t="s">
        <v>18</v>
      </c>
      <c r="B241" s="433"/>
      <c r="C241" s="433"/>
      <c r="D241" s="146">
        <v>8</v>
      </c>
      <c r="E241" s="146">
        <v>7</v>
      </c>
      <c r="F241" s="74"/>
      <c r="G241" s="68"/>
      <c r="H241" s="68"/>
      <c r="I241" s="75"/>
      <c r="J241" s="251"/>
      <c r="K241" s="251"/>
      <c r="L241" s="251"/>
      <c r="M241" s="251"/>
      <c r="N241" s="251"/>
      <c r="O241" s="251"/>
      <c r="P241" s="251"/>
      <c r="Q241" s="240">
        <v>8</v>
      </c>
      <c r="R241" s="146">
        <v>7</v>
      </c>
      <c r="S241" s="74"/>
      <c r="T241" s="68"/>
      <c r="U241" s="68"/>
      <c r="V241" s="77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E241" s="251"/>
      <c r="BF241" s="251"/>
      <c r="BG241" s="251"/>
      <c r="BH241" s="251"/>
      <c r="BI241" s="251"/>
      <c r="BJ241" s="251"/>
      <c r="BK241" s="251"/>
    </row>
    <row r="242" spans="1:63" ht="15.75" customHeight="1">
      <c r="A242" s="433" t="s">
        <v>19</v>
      </c>
      <c r="B242" s="433"/>
      <c r="C242" s="433"/>
      <c r="D242" s="146">
        <v>0.25</v>
      </c>
      <c r="E242" s="146">
        <v>0.25</v>
      </c>
      <c r="F242" s="74"/>
      <c r="G242" s="68"/>
      <c r="H242" s="68"/>
      <c r="I242" s="75"/>
      <c r="J242" s="251"/>
      <c r="K242" s="251"/>
      <c r="L242" s="251"/>
      <c r="M242" s="251"/>
      <c r="N242" s="251"/>
      <c r="O242" s="251"/>
      <c r="P242" s="251"/>
      <c r="Q242" s="240">
        <v>0.25</v>
      </c>
      <c r="R242" s="146">
        <v>0.25</v>
      </c>
      <c r="S242" s="74"/>
      <c r="T242" s="68"/>
      <c r="U242" s="68"/>
      <c r="V242" s="77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E242" s="251"/>
      <c r="BF242" s="251"/>
      <c r="BG242" s="251"/>
      <c r="BH242" s="251"/>
      <c r="BI242" s="251"/>
      <c r="BJ242" s="251"/>
      <c r="BK242" s="251"/>
    </row>
    <row r="243" spans="1:63" ht="15.75" customHeight="1">
      <c r="A243" s="476" t="s">
        <v>300</v>
      </c>
      <c r="B243" s="476"/>
      <c r="C243" s="476"/>
      <c r="D243" s="62">
        <v>0.2</v>
      </c>
      <c r="E243" s="62">
        <v>0.2</v>
      </c>
      <c r="F243" s="74"/>
      <c r="G243" s="68"/>
      <c r="H243" s="68"/>
      <c r="I243" s="75"/>
      <c r="J243" s="251"/>
      <c r="K243" s="251"/>
      <c r="L243" s="251"/>
      <c r="M243" s="251"/>
      <c r="N243" s="251"/>
      <c r="O243" s="251"/>
      <c r="P243" s="251"/>
      <c r="Q243" s="239">
        <v>0.2</v>
      </c>
      <c r="R243" s="62">
        <v>0.2</v>
      </c>
      <c r="S243" s="74"/>
      <c r="T243" s="68"/>
      <c r="U243" s="68"/>
      <c r="V243" s="77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E243" s="251"/>
      <c r="BF243" s="251"/>
      <c r="BG243" s="251"/>
      <c r="BH243" s="251"/>
      <c r="BI243" s="251"/>
      <c r="BJ243" s="251"/>
      <c r="BK243" s="251"/>
    </row>
    <row r="244" spans="1:63" ht="15.75" customHeight="1">
      <c r="A244" s="428" t="s">
        <v>301</v>
      </c>
      <c r="B244" s="428"/>
      <c r="C244" s="428"/>
      <c r="D244" s="62" t="s">
        <v>202</v>
      </c>
      <c r="E244" s="62">
        <v>1.2</v>
      </c>
      <c r="F244" s="74"/>
      <c r="G244" s="68"/>
      <c r="H244" s="68"/>
      <c r="I244" s="75"/>
      <c r="J244" s="251"/>
      <c r="K244" s="251"/>
      <c r="L244" s="251"/>
      <c r="M244" s="251"/>
      <c r="N244" s="251"/>
      <c r="O244" s="251"/>
      <c r="P244" s="251"/>
      <c r="Q244" s="239" t="s">
        <v>202</v>
      </c>
      <c r="R244" s="62">
        <v>1.2</v>
      </c>
      <c r="S244" s="74"/>
      <c r="T244" s="68"/>
      <c r="U244" s="68"/>
      <c r="V244" s="77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E244" s="251"/>
      <c r="BF244" s="251"/>
      <c r="BG244" s="251"/>
      <c r="BH244" s="251"/>
      <c r="BI244" s="251"/>
      <c r="BJ244" s="251"/>
      <c r="BK244" s="251"/>
    </row>
    <row r="245" spans="1:63" ht="15.75" customHeight="1">
      <c r="A245" s="476"/>
      <c r="B245" s="476"/>
      <c r="C245" s="476"/>
      <c r="D245" s="84"/>
      <c r="E245" s="77"/>
      <c r="F245" s="80">
        <v>3.06</v>
      </c>
      <c r="G245" s="81">
        <v>2.12</v>
      </c>
      <c r="H245" s="81">
        <v>23.43</v>
      </c>
      <c r="I245" s="265">
        <v>143</v>
      </c>
      <c r="J245" s="223">
        <v>0.48</v>
      </c>
      <c r="K245" s="224">
        <v>0.02</v>
      </c>
      <c r="L245" s="224">
        <v>17</v>
      </c>
      <c r="M245" s="224">
        <v>105.4</v>
      </c>
      <c r="N245" s="224">
        <v>45.1</v>
      </c>
      <c r="O245" s="224">
        <v>10.8</v>
      </c>
      <c r="P245" s="225">
        <v>0.45</v>
      </c>
      <c r="Q245" s="84"/>
      <c r="R245" s="77"/>
      <c r="S245" s="80">
        <v>3.06</v>
      </c>
      <c r="T245" s="81">
        <v>2.12</v>
      </c>
      <c r="U245" s="81">
        <v>23.43</v>
      </c>
      <c r="V245" s="79">
        <v>143</v>
      </c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E245" s="223">
        <v>0.48</v>
      </c>
      <c r="BF245" s="224">
        <v>0.02</v>
      </c>
      <c r="BG245" s="224">
        <v>17</v>
      </c>
      <c r="BH245" s="224">
        <v>119.3</v>
      </c>
      <c r="BI245" s="224">
        <v>45.1</v>
      </c>
      <c r="BJ245" s="224">
        <v>10.8</v>
      </c>
      <c r="BK245" s="225">
        <v>0.45</v>
      </c>
    </row>
    <row r="246" spans="1:63" ht="16.5" customHeight="1">
      <c r="A246" s="427" t="s">
        <v>283</v>
      </c>
      <c r="B246" s="427"/>
      <c r="C246" s="427"/>
      <c r="D246" s="251">
        <v>155</v>
      </c>
      <c r="E246" s="252">
        <v>150</v>
      </c>
      <c r="F246" s="252">
        <v>4.35</v>
      </c>
      <c r="G246" s="252">
        <v>3.75</v>
      </c>
      <c r="H246" s="252">
        <v>6</v>
      </c>
      <c r="I246" s="252">
        <v>75</v>
      </c>
      <c r="J246" s="252">
        <v>0.06</v>
      </c>
      <c r="K246" s="252">
        <v>1.05</v>
      </c>
      <c r="L246" s="252">
        <v>30</v>
      </c>
      <c r="M246" s="252">
        <v>180</v>
      </c>
      <c r="N246" s="252">
        <v>135</v>
      </c>
      <c r="O246" s="252">
        <v>21</v>
      </c>
      <c r="P246" s="252">
        <v>0.15</v>
      </c>
      <c r="Q246" s="252">
        <v>185</v>
      </c>
      <c r="R246" s="252">
        <v>180</v>
      </c>
      <c r="S246" s="252">
        <v>5.22</v>
      </c>
      <c r="T246" s="252">
        <v>4.5</v>
      </c>
      <c r="U246" s="252">
        <v>7.2</v>
      </c>
      <c r="V246" s="252">
        <v>90</v>
      </c>
      <c r="W246" s="427" t="s">
        <v>136</v>
      </c>
      <c r="X246" s="427"/>
      <c r="Y246" s="427"/>
      <c r="Z246" s="251">
        <v>158</v>
      </c>
      <c r="AA246" s="252">
        <v>150</v>
      </c>
      <c r="AB246" s="252">
        <v>79</v>
      </c>
      <c r="AC246" s="255">
        <v>130.7</v>
      </c>
      <c r="AD246" s="255">
        <v>189.6</v>
      </c>
      <c r="AE246" s="252">
        <v>22.1</v>
      </c>
      <c r="AF246" s="252">
        <v>142.2</v>
      </c>
      <c r="AG246" s="255">
        <v>0.16</v>
      </c>
      <c r="AH246" s="255">
        <v>32</v>
      </c>
      <c r="AI246" s="252">
        <v>16</v>
      </c>
      <c r="AJ246" s="252"/>
      <c r="AK246" s="255">
        <v>0.063</v>
      </c>
      <c r="AL246" s="255">
        <v>0.23700000000000002</v>
      </c>
      <c r="AM246" s="255">
        <v>0.158</v>
      </c>
      <c r="AN246" s="255">
        <v>2.05</v>
      </c>
      <c r="AO246" s="251">
        <v>189</v>
      </c>
      <c r="AP246" s="252">
        <v>180</v>
      </c>
      <c r="AQ246" s="252">
        <v>94.5</v>
      </c>
      <c r="AR246" s="255">
        <v>275.9</v>
      </c>
      <c r="AS246" s="255">
        <v>226.8</v>
      </c>
      <c r="AT246" s="252">
        <v>26.5</v>
      </c>
      <c r="AU246" s="252">
        <v>170.1</v>
      </c>
      <c r="AV246" s="255">
        <v>0.19</v>
      </c>
      <c r="AW246" s="255">
        <v>38</v>
      </c>
      <c r="AX246" s="252">
        <v>19</v>
      </c>
      <c r="AY246" s="252"/>
      <c r="AZ246" s="255">
        <v>0.076</v>
      </c>
      <c r="BA246" s="255">
        <v>0.28400000000000003</v>
      </c>
      <c r="BB246" s="255">
        <v>0.189</v>
      </c>
      <c r="BC246" s="255">
        <v>2.46</v>
      </c>
      <c r="BD246" s="285"/>
      <c r="BE246" s="252">
        <v>0.07</v>
      </c>
      <c r="BF246" s="252">
        <v>1.26</v>
      </c>
      <c r="BG246" s="252">
        <v>36</v>
      </c>
      <c r="BH246" s="252">
        <v>216</v>
      </c>
      <c r="BI246" s="252">
        <v>162</v>
      </c>
      <c r="BJ246" s="252">
        <v>25.2</v>
      </c>
      <c r="BK246" s="252">
        <v>0.18</v>
      </c>
    </row>
    <row r="247" spans="1:63" s="107" customFormat="1" ht="17.25" customHeight="1">
      <c r="A247" s="461" t="s">
        <v>214</v>
      </c>
      <c r="B247" s="461"/>
      <c r="C247" s="461"/>
      <c r="D247" s="91"/>
      <c r="E247" s="92">
        <f>SUM(E231+E246)</f>
        <v>210</v>
      </c>
      <c r="F247" s="147">
        <f>SUM(F245:F246)</f>
        <v>7.41</v>
      </c>
      <c r="G247" s="147">
        <f>SUM(G245:G246)</f>
        <v>5.87</v>
      </c>
      <c r="H247" s="147">
        <f>SUM(H245:H246)</f>
        <v>29.43</v>
      </c>
      <c r="I247" s="147">
        <f>SUM(I245:I246)</f>
        <v>218</v>
      </c>
      <c r="J247" s="147">
        <f aca="true" t="shared" si="15" ref="J247:P247">SUM(J245:J246)</f>
        <v>0.54</v>
      </c>
      <c r="K247" s="147">
        <f t="shared" si="15"/>
        <v>1.07</v>
      </c>
      <c r="L247" s="147">
        <f t="shared" si="15"/>
        <v>47</v>
      </c>
      <c r="M247" s="147">
        <f t="shared" si="15"/>
        <v>285.4</v>
      </c>
      <c r="N247" s="147">
        <f t="shared" si="15"/>
        <v>180.1</v>
      </c>
      <c r="O247" s="147">
        <f t="shared" si="15"/>
        <v>31.8</v>
      </c>
      <c r="P247" s="147">
        <f t="shared" si="15"/>
        <v>0.6</v>
      </c>
      <c r="Q247" s="236"/>
      <c r="R247" s="92">
        <f>SUM(R231+R246)</f>
        <v>240</v>
      </c>
      <c r="S247" s="147">
        <f>SUM(S245:S246)</f>
        <v>8.28</v>
      </c>
      <c r="T247" s="147">
        <f>SUM(T245:T246)</f>
        <v>6.62</v>
      </c>
      <c r="U247" s="147">
        <f>SUM(U245:U246)</f>
        <v>30.63</v>
      </c>
      <c r="V247" s="147">
        <f>SUM(V245:V246)</f>
        <v>233</v>
      </c>
      <c r="W247" s="466" t="s">
        <v>214</v>
      </c>
      <c r="X247" s="466"/>
      <c r="Y247" s="466"/>
      <c r="Z247" s="94"/>
      <c r="AA247" s="95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94"/>
      <c r="AP247" s="95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E247" s="147">
        <f aca="true" t="shared" si="16" ref="BE247:BK247">SUM(BE245:BE246)</f>
        <v>0.55</v>
      </c>
      <c r="BF247" s="147">
        <f t="shared" si="16"/>
        <v>1.28</v>
      </c>
      <c r="BG247" s="147">
        <f t="shared" si="16"/>
        <v>53</v>
      </c>
      <c r="BH247" s="147">
        <f t="shared" si="16"/>
        <v>335.3</v>
      </c>
      <c r="BI247" s="147">
        <f t="shared" si="16"/>
        <v>207.1</v>
      </c>
      <c r="BJ247" s="147">
        <f t="shared" si="16"/>
        <v>36</v>
      </c>
      <c r="BK247" s="147">
        <f t="shared" si="16"/>
        <v>0.63</v>
      </c>
    </row>
    <row r="248" spans="1:63" s="111" customFormat="1" ht="16.5" customHeight="1">
      <c r="A248" s="480" t="s">
        <v>215</v>
      </c>
      <c r="B248" s="480"/>
      <c r="C248" s="480"/>
      <c r="D248" s="109"/>
      <c r="E248" s="108">
        <f>SUM(E183+E227+E247)</f>
        <v>1210</v>
      </c>
      <c r="F248" s="108">
        <f>SUM(F183+F227+F247)</f>
        <v>39.92999999999999</v>
      </c>
      <c r="G248" s="108">
        <f>SUM(G183+G227+G247)</f>
        <v>32.29</v>
      </c>
      <c r="H248" s="108">
        <f>SUM(H183+H227+H247)</f>
        <v>172.3</v>
      </c>
      <c r="I248" s="231">
        <f>SUM(I183+I227+I247)</f>
        <v>1234</v>
      </c>
      <c r="J248" s="231">
        <f>SUM(J183+J227+J247)</f>
        <v>1.089</v>
      </c>
      <c r="K248" s="231">
        <f>SUM(K183+K227+K247)</f>
        <v>30.869999999999997</v>
      </c>
      <c r="L248" s="231">
        <f>SUM(L183+L227+L247)</f>
        <v>168.85</v>
      </c>
      <c r="M248" s="231">
        <f>SUM(M183+M227+M247)</f>
        <v>614.9399999999999</v>
      </c>
      <c r="N248" s="231">
        <f>SUM(N183+N227+N247)</f>
        <v>695.77</v>
      </c>
      <c r="O248" s="231">
        <f>SUM(O183+O227+O247)</f>
        <v>171.23000000000002</v>
      </c>
      <c r="P248" s="231">
        <f>SUM(P183+P227+P247)</f>
        <v>9.819999999999999</v>
      </c>
      <c r="Q248" s="136"/>
      <c r="R248" s="108">
        <f>SUM(R183+R227+R247)</f>
        <v>1575</v>
      </c>
      <c r="S248" s="108">
        <f>SUM(S183+S227+S247)</f>
        <v>50.86</v>
      </c>
      <c r="T248" s="108">
        <f>SUM(T183+T227+T247)</f>
        <v>40.73</v>
      </c>
      <c r="U248" s="108">
        <f>SUM(U183+U227+U247)</f>
        <v>211.96</v>
      </c>
      <c r="V248" s="108">
        <f>SUM(V183+V227+V247)</f>
        <v>1521.27</v>
      </c>
      <c r="W248" s="481" t="s">
        <v>215</v>
      </c>
      <c r="X248" s="481"/>
      <c r="Y248" s="481"/>
      <c r="Z248" s="110"/>
      <c r="AA248" s="110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10"/>
      <c r="AP248" s="110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E248" s="231">
        <f>SUM(BE183+BE227+BE247)</f>
        <v>1.3840000000000001</v>
      </c>
      <c r="BF248" s="231">
        <f>SUM(BF183+BF227+BF247)</f>
        <v>40.13</v>
      </c>
      <c r="BG248" s="231">
        <f>SUM(BG183+BG227+BG247)</f>
        <v>179.66</v>
      </c>
      <c r="BH248" s="231">
        <f>SUM(BH183+BH227+BH247)</f>
        <v>720.4300000000001</v>
      </c>
      <c r="BI248" s="231">
        <f>SUM(BI183+BI227+BI247)</f>
        <v>773.97</v>
      </c>
      <c r="BJ248" s="231">
        <f>SUM(BJ183+BJ227+BJ247)</f>
        <v>208.64999999999998</v>
      </c>
      <c r="BK248" s="231">
        <f>SUM(BK183+BK227+BK247)</f>
        <v>11.58</v>
      </c>
    </row>
    <row r="249" spans="1:63" ht="15.75" customHeight="1">
      <c r="A249" s="455" t="s">
        <v>36</v>
      </c>
      <c r="B249" s="455"/>
      <c r="C249" s="455"/>
      <c r="D249" s="84"/>
      <c r="E249" s="77"/>
      <c r="F249" s="74"/>
      <c r="G249" s="68"/>
      <c r="H249" s="68"/>
      <c r="I249" s="75"/>
      <c r="J249" s="251"/>
      <c r="K249" s="251"/>
      <c r="L249" s="251"/>
      <c r="M249" s="251"/>
      <c r="N249" s="251"/>
      <c r="O249" s="251"/>
      <c r="P249" s="251"/>
      <c r="Q249" s="74"/>
      <c r="R249" s="77"/>
      <c r="S249" s="80"/>
      <c r="T249" s="81"/>
      <c r="U249" s="81"/>
      <c r="V249" s="79"/>
      <c r="W249" s="460" t="s">
        <v>36</v>
      </c>
      <c r="X249" s="460"/>
      <c r="Y249" s="460"/>
      <c r="Z249" s="68"/>
      <c r="AA249" s="68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68"/>
      <c r="AP249" s="68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E249" s="251"/>
      <c r="BF249" s="251"/>
      <c r="BG249" s="251"/>
      <c r="BH249" s="251"/>
      <c r="BI249" s="251"/>
      <c r="BJ249" s="251"/>
      <c r="BK249" s="251"/>
    </row>
    <row r="250" spans="1:63" ht="15.75" customHeight="1">
      <c r="A250" s="451" t="s">
        <v>13</v>
      </c>
      <c r="B250" s="451"/>
      <c r="C250" s="451"/>
      <c r="D250" s="113"/>
      <c r="E250" s="114"/>
      <c r="F250" s="115"/>
      <c r="G250" s="67"/>
      <c r="H250" s="67"/>
      <c r="I250" s="122"/>
      <c r="J250" s="259"/>
      <c r="K250" s="259"/>
      <c r="L250" s="259"/>
      <c r="M250" s="259"/>
      <c r="N250" s="259"/>
      <c r="O250" s="259"/>
      <c r="P250" s="259"/>
      <c r="Q250" s="74"/>
      <c r="R250" s="77"/>
      <c r="S250" s="74"/>
      <c r="T250" s="68"/>
      <c r="U250" s="68"/>
      <c r="V250" s="77"/>
      <c r="W250" s="405" t="s">
        <v>13</v>
      </c>
      <c r="X250" s="405"/>
      <c r="Y250" s="405"/>
      <c r="Z250" s="67"/>
      <c r="AA250" s="67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E250" s="259"/>
      <c r="BF250" s="259"/>
      <c r="BG250" s="259"/>
      <c r="BH250" s="259"/>
      <c r="BI250" s="259"/>
      <c r="BJ250" s="259"/>
      <c r="BK250" s="259"/>
    </row>
    <row r="251" spans="1:63" ht="15.75" customHeight="1">
      <c r="A251" s="404" t="s">
        <v>87</v>
      </c>
      <c r="B251" s="404"/>
      <c r="C251" s="404"/>
      <c r="D251" s="84"/>
      <c r="E251" s="79"/>
      <c r="F251" s="74"/>
      <c r="G251" s="68"/>
      <c r="H251" s="68"/>
      <c r="I251" s="75"/>
      <c r="J251" s="251"/>
      <c r="K251" s="251"/>
      <c r="L251" s="251"/>
      <c r="M251" s="251"/>
      <c r="N251" s="251"/>
      <c r="O251" s="251"/>
      <c r="P251" s="251"/>
      <c r="Q251" s="74"/>
      <c r="R251" s="79"/>
      <c r="S251" s="74"/>
      <c r="T251" s="68"/>
      <c r="U251" s="68"/>
      <c r="V251" s="77"/>
      <c r="W251" s="405" t="s">
        <v>74</v>
      </c>
      <c r="X251" s="405"/>
      <c r="Y251" s="405"/>
      <c r="Z251" s="68"/>
      <c r="AA251" s="81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81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E251" s="251"/>
      <c r="BF251" s="251"/>
      <c r="BG251" s="251"/>
      <c r="BH251" s="251"/>
      <c r="BI251" s="251"/>
      <c r="BJ251" s="251"/>
      <c r="BK251" s="251"/>
    </row>
    <row r="252" spans="1:63" ht="15.75" customHeight="1">
      <c r="A252" s="404" t="s">
        <v>302</v>
      </c>
      <c r="B252" s="404"/>
      <c r="C252" s="404"/>
      <c r="D252" s="84" t="s">
        <v>79</v>
      </c>
      <c r="E252" s="79">
        <v>158</v>
      </c>
      <c r="F252" s="74"/>
      <c r="G252" s="68"/>
      <c r="H252" s="68"/>
      <c r="I252" s="75"/>
      <c r="J252" s="251"/>
      <c r="K252" s="251"/>
      <c r="L252" s="251"/>
      <c r="M252" s="251"/>
      <c r="N252" s="251"/>
      <c r="O252" s="251"/>
      <c r="P252" s="251"/>
      <c r="Q252" s="74" t="s">
        <v>80</v>
      </c>
      <c r="R252" s="79">
        <v>210</v>
      </c>
      <c r="S252" s="74"/>
      <c r="T252" s="68"/>
      <c r="U252" s="68"/>
      <c r="V252" s="77"/>
      <c r="W252" s="405" t="s">
        <v>141</v>
      </c>
      <c r="X252" s="405"/>
      <c r="Y252" s="405"/>
      <c r="Z252" s="68"/>
      <c r="AA252" s="81" t="s">
        <v>79</v>
      </c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81" t="s">
        <v>80</v>
      </c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E252" s="251"/>
      <c r="BF252" s="251"/>
      <c r="BG252" s="251"/>
      <c r="BH252" s="251"/>
      <c r="BI252" s="251"/>
      <c r="BJ252" s="251"/>
      <c r="BK252" s="251"/>
    </row>
    <row r="253" spans="1:63" ht="15.75" customHeight="1">
      <c r="A253" s="402" t="s">
        <v>303</v>
      </c>
      <c r="B253" s="402"/>
      <c r="C253" s="402"/>
      <c r="D253" s="84">
        <v>33</v>
      </c>
      <c r="E253" s="77">
        <v>33</v>
      </c>
      <c r="F253" s="74"/>
      <c r="G253" s="68"/>
      <c r="H253" s="68"/>
      <c r="I253" s="75"/>
      <c r="J253" s="251"/>
      <c r="K253" s="251"/>
      <c r="L253" s="251"/>
      <c r="M253" s="251"/>
      <c r="N253" s="251"/>
      <c r="O253" s="251"/>
      <c r="P253" s="251"/>
      <c r="Q253" s="74">
        <v>44</v>
      </c>
      <c r="R253" s="77">
        <v>44</v>
      </c>
      <c r="S253" s="74"/>
      <c r="T253" s="68"/>
      <c r="U253" s="68"/>
      <c r="V253" s="77"/>
      <c r="W253" s="403" t="s">
        <v>304</v>
      </c>
      <c r="X253" s="403"/>
      <c r="Y253" s="403"/>
      <c r="Z253" s="68">
        <v>33</v>
      </c>
      <c r="AA253" s="68">
        <v>33</v>
      </c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>
        <v>44</v>
      </c>
      <c r="AP253" s="68">
        <v>44</v>
      </c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E253" s="251"/>
      <c r="BF253" s="251"/>
      <c r="BG253" s="251"/>
      <c r="BH253" s="251"/>
      <c r="BI253" s="251"/>
      <c r="BJ253" s="251"/>
      <c r="BK253" s="251"/>
    </row>
    <row r="254" spans="1:63" ht="15.75" customHeight="1">
      <c r="A254" s="402" t="s">
        <v>25</v>
      </c>
      <c r="B254" s="402"/>
      <c r="C254" s="402"/>
      <c r="D254" s="113">
        <v>75</v>
      </c>
      <c r="E254" s="114">
        <v>75</v>
      </c>
      <c r="F254" s="115"/>
      <c r="G254" s="68"/>
      <c r="H254" s="68"/>
      <c r="I254" s="75"/>
      <c r="J254" s="251"/>
      <c r="K254" s="251"/>
      <c r="L254" s="251"/>
      <c r="M254" s="251"/>
      <c r="N254" s="251"/>
      <c r="O254" s="251"/>
      <c r="P254" s="251"/>
      <c r="Q254" s="115">
        <v>100</v>
      </c>
      <c r="R254" s="114">
        <v>100</v>
      </c>
      <c r="S254" s="115"/>
      <c r="T254" s="68"/>
      <c r="U254" s="68"/>
      <c r="V254" s="77"/>
      <c r="W254" s="403" t="s">
        <v>25</v>
      </c>
      <c r="X254" s="403"/>
      <c r="Y254" s="403"/>
      <c r="Z254" s="67">
        <v>75</v>
      </c>
      <c r="AA254" s="67">
        <v>75</v>
      </c>
      <c r="AB254" s="68"/>
      <c r="AC254" s="68"/>
      <c r="AD254" s="68"/>
      <c r="AE254" s="67"/>
      <c r="AF254" s="68"/>
      <c r="AG254" s="68"/>
      <c r="AH254" s="68"/>
      <c r="AI254" s="67"/>
      <c r="AJ254" s="68"/>
      <c r="AK254" s="68"/>
      <c r="AL254" s="68"/>
      <c r="AM254" s="68"/>
      <c r="AN254" s="68"/>
      <c r="AO254" s="67">
        <v>100</v>
      </c>
      <c r="AP254" s="67">
        <v>100</v>
      </c>
      <c r="AQ254" s="68"/>
      <c r="AR254" s="68"/>
      <c r="AS254" s="68"/>
      <c r="AT254" s="67"/>
      <c r="AU254" s="68"/>
      <c r="AV254" s="68"/>
      <c r="AW254" s="68"/>
      <c r="AX254" s="67"/>
      <c r="AY254" s="68"/>
      <c r="AZ254" s="68"/>
      <c r="BA254" s="68"/>
      <c r="BB254" s="68"/>
      <c r="BC254" s="68"/>
      <c r="BE254" s="251"/>
      <c r="BF254" s="251"/>
      <c r="BG254" s="251"/>
      <c r="BH254" s="251"/>
      <c r="BI254" s="251"/>
      <c r="BJ254" s="251"/>
      <c r="BK254" s="251"/>
    </row>
    <row r="255" spans="1:63" ht="15.75" customHeight="1">
      <c r="A255" s="402" t="s">
        <v>66</v>
      </c>
      <c r="B255" s="402"/>
      <c r="C255" s="402"/>
      <c r="D255" s="84">
        <v>49</v>
      </c>
      <c r="E255" s="77">
        <v>49</v>
      </c>
      <c r="F255" s="74"/>
      <c r="G255" s="68"/>
      <c r="H255" s="68"/>
      <c r="I255" s="75"/>
      <c r="J255" s="251"/>
      <c r="K255" s="251"/>
      <c r="L255" s="251"/>
      <c r="M255" s="251"/>
      <c r="N255" s="251"/>
      <c r="O255" s="251"/>
      <c r="P255" s="251"/>
      <c r="Q255" s="74">
        <v>65</v>
      </c>
      <c r="R255" s="77">
        <v>65</v>
      </c>
      <c r="S255" s="74"/>
      <c r="T255" s="68"/>
      <c r="U255" s="68"/>
      <c r="V255" s="77"/>
      <c r="W255" s="403" t="s">
        <v>66</v>
      </c>
      <c r="X255" s="403"/>
      <c r="Y255" s="403"/>
      <c r="Z255" s="68">
        <v>52</v>
      </c>
      <c r="AA255" s="68">
        <v>52</v>
      </c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>
        <v>70</v>
      </c>
      <c r="AP255" s="68">
        <v>70</v>
      </c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E255" s="251"/>
      <c r="BF255" s="251"/>
      <c r="BG255" s="251"/>
      <c r="BH255" s="251"/>
      <c r="BI255" s="251"/>
      <c r="BJ255" s="251"/>
      <c r="BK255" s="251"/>
    </row>
    <row r="256" spans="1:63" ht="15.75" customHeight="1">
      <c r="A256" s="402" t="s">
        <v>6</v>
      </c>
      <c r="B256" s="402"/>
      <c r="C256" s="402"/>
      <c r="D256" s="84">
        <v>4.5</v>
      </c>
      <c r="E256" s="77">
        <v>4.5</v>
      </c>
      <c r="F256" s="74"/>
      <c r="G256" s="68"/>
      <c r="H256" s="68"/>
      <c r="I256" s="75"/>
      <c r="J256" s="251"/>
      <c r="K256" s="251"/>
      <c r="L256" s="251"/>
      <c r="M256" s="251"/>
      <c r="N256" s="251"/>
      <c r="O256" s="251"/>
      <c r="P256" s="251"/>
      <c r="Q256" s="74">
        <v>6</v>
      </c>
      <c r="R256" s="77">
        <v>6</v>
      </c>
      <c r="S256" s="74"/>
      <c r="T256" s="68"/>
      <c r="U256" s="68"/>
      <c r="V256" s="77"/>
      <c r="W256" s="403" t="s">
        <v>6</v>
      </c>
      <c r="X256" s="403"/>
      <c r="Y256" s="403"/>
      <c r="Z256" s="68">
        <v>4.5</v>
      </c>
      <c r="AA256" s="68">
        <v>4.5</v>
      </c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>
        <v>6</v>
      </c>
      <c r="AP256" s="68">
        <v>6</v>
      </c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E256" s="251"/>
      <c r="BF256" s="251"/>
      <c r="BG256" s="251"/>
      <c r="BH256" s="251"/>
      <c r="BI256" s="251"/>
      <c r="BJ256" s="251"/>
      <c r="BK256" s="251"/>
    </row>
    <row r="257" spans="1:63" ht="15.75" customHeight="1">
      <c r="A257" s="402" t="s">
        <v>28</v>
      </c>
      <c r="B257" s="402"/>
      <c r="C257" s="402"/>
      <c r="D257" s="84">
        <v>8</v>
      </c>
      <c r="E257" s="77">
        <v>8</v>
      </c>
      <c r="F257" s="74"/>
      <c r="G257" s="68"/>
      <c r="H257" s="68"/>
      <c r="I257" s="75"/>
      <c r="J257" s="251"/>
      <c r="K257" s="251"/>
      <c r="L257" s="251"/>
      <c r="M257" s="251"/>
      <c r="N257" s="251"/>
      <c r="O257" s="251"/>
      <c r="P257" s="251"/>
      <c r="Q257" s="74">
        <v>10</v>
      </c>
      <c r="R257" s="77">
        <v>10</v>
      </c>
      <c r="S257" s="74"/>
      <c r="T257" s="68"/>
      <c r="U257" s="68"/>
      <c r="V257" s="77"/>
      <c r="W257" s="403" t="s">
        <v>28</v>
      </c>
      <c r="X257" s="403"/>
      <c r="Y257" s="403"/>
      <c r="Z257" s="68">
        <v>8</v>
      </c>
      <c r="AA257" s="68">
        <v>8</v>
      </c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>
        <v>10</v>
      </c>
      <c r="AP257" s="68">
        <v>10</v>
      </c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E257" s="251"/>
      <c r="BF257" s="251"/>
      <c r="BG257" s="251"/>
      <c r="BH257" s="251"/>
      <c r="BI257" s="251"/>
      <c r="BJ257" s="251"/>
      <c r="BK257" s="251"/>
    </row>
    <row r="258" spans="1:63" ht="15.75" customHeight="1">
      <c r="A258" s="402"/>
      <c r="B258" s="402"/>
      <c r="C258" s="402"/>
      <c r="D258" s="84"/>
      <c r="E258" s="79"/>
      <c r="F258" s="80">
        <v>4.47</v>
      </c>
      <c r="G258" s="81">
        <v>8.45</v>
      </c>
      <c r="H258" s="81">
        <v>31.67</v>
      </c>
      <c r="I258" s="265">
        <v>221.68</v>
      </c>
      <c r="J258" s="224"/>
      <c r="K258" s="224"/>
      <c r="L258" s="224">
        <v>20</v>
      </c>
      <c r="M258" s="224">
        <v>54.3</v>
      </c>
      <c r="N258" s="224">
        <v>145.2</v>
      </c>
      <c r="O258" s="225">
        <v>96.1</v>
      </c>
      <c r="P258" s="225">
        <v>3.12</v>
      </c>
      <c r="Q258" s="78"/>
      <c r="R258" s="79"/>
      <c r="S258" s="80">
        <v>5.96</v>
      </c>
      <c r="T258" s="81">
        <v>10.74</v>
      </c>
      <c r="U258" s="81">
        <v>42.22</v>
      </c>
      <c r="V258" s="79">
        <v>290.84</v>
      </c>
      <c r="W258" s="403"/>
      <c r="X258" s="403"/>
      <c r="Y258" s="403"/>
      <c r="Z258" s="68"/>
      <c r="AA258" s="68"/>
      <c r="AB258" s="81">
        <v>83.7</v>
      </c>
      <c r="AC258" s="81">
        <v>86.9</v>
      </c>
      <c r="AD258" s="81">
        <v>16.8</v>
      </c>
      <c r="AE258" s="81">
        <v>22.3</v>
      </c>
      <c r="AF258" s="81">
        <v>104.1</v>
      </c>
      <c r="AG258" s="81">
        <v>1.76</v>
      </c>
      <c r="AH258" s="81">
        <v>20</v>
      </c>
      <c r="AI258" s="81">
        <v>15</v>
      </c>
      <c r="AJ258" s="81">
        <v>0.69</v>
      </c>
      <c r="AK258" s="81">
        <v>0.1</v>
      </c>
      <c r="AL258" s="81">
        <v>0.04</v>
      </c>
      <c r="AM258" s="81">
        <v>0.5</v>
      </c>
      <c r="AN258" s="81"/>
      <c r="AO258" s="81"/>
      <c r="AP258" s="81"/>
      <c r="AQ258" s="81">
        <v>84.1</v>
      </c>
      <c r="AR258" s="81">
        <v>92.6</v>
      </c>
      <c r="AS258" s="81">
        <v>17.8</v>
      </c>
      <c r="AT258" s="81">
        <v>23.8</v>
      </c>
      <c r="AU258" s="81">
        <v>110.9</v>
      </c>
      <c r="AV258" s="81">
        <v>1.88</v>
      </c>
      <c r="AW258" s="81">
        <v>20</v>
      </c>
      <c r="AX258" s="81">
        <v>15</v>
      </c>
      <c r="AY258" s="81">
        <v>0.73</v>
      </c>
      <c r="AZ258" s="81">
        <v>0.11</v>
      </c>
      <c r="BA258" s="81">
        <v>0.04</v>
      </c>
      <c r="BB258" s="81">
        <v>0.54</v>
      </c>
      <c r="BC258" s="81"/>
      <c r="BE258" s="223"/>
      <c r="BF258" s="224"/>
      <c r="BG258" s="224">
        <v>20</v>
      </c>
      <c r="BH258" s="224">
        <v>68.4</v>
      </c>
      <c r="BI258" s="224">
        <v>152.3</v>
      </c>
      <c r="BJ258" s="225">
        <v>102.1</v>
      </c>
      <c r="BK258" s="225">
        <v>4.15</v>
      </c>
    </row>
    <row r="259" spans="1:63" ht="15.75" customHeight="1">
      <c r="A259" s="404" t="s">
        <v>173</v>
      </c>
      <c r="B259" s="404"/>
      <c r="C259" s="404"/>
      <c r="D259" s="84"/>
      <c r="E259" s="79">
        <v>150</v>
      </c>
      <c r="F259" s="74"/>
      <c r="G259" s="68"/>
      <c r="H259" s="68"/>
      <c r="I259" s="75"/>
      <c r="J259" s="251"/>
      <c r="K259" s="251"/>
      <c r="L259" s="251"/>
      <c r="M259" s="251"/>
      <c r="N259" s="251"/>
      <c r="O259" s="251"/>
      <c r="P259" s="251"/>
      <c r="Q259" s="74"/>
      <c r="R259" s="79">
        <v>180</v>
      </c>
      <c r="S259" s="118"/>
      <c r="T259" s="119"/>
      <c r="U259" s="119"/>
      <c r="V259" s="117"/>
      <c r="W259" s="405" t="s">
        <v>77</v>
      </c>
      <c r="X259" s="405"/>
      <c r="Y259" s="405"/>
      <c r="Z259" s="119"/>
      <c r="AA259" s="119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E259" s="251"/>
      <c r="BF259" s="251"/>
      <c r="BG259" s="251"/>
      <c r="BH259" s="251"/>
      <c r="BI259" s="251"/>
      <c r="BJ259" s="251"/>
      <c r="BK259" s="251"/>
    </row>
    <row r="260" spans="1:63" ht="15.75" customHeight="1">
      <c r="A260" s="402" t="s">
        <v>9</v>
      </c>
      <c r="B260" s="402"/>
      <c r="C260" s="402"/>
      <c r="D260" s="84">
        <v>0.2</v>
      </c>
      <c r="E260" s="77">
        <v>0.2</v>
      </c>
      <c r="F260" s="74"/>
      <c r="G260" s="68"/>
      <c r="H260" s="68"/>
      <c r="I260" s="75"/>
      <c r="J260" s="251"/>
      <c r="K260" s="251"/>
      <c r="L260" s="251"/>
      <c r="M260" s="251"/>
      <c r="N260" s="251"/>
      <c r="O260" s="251"/>
      <c r="P260" s="251"/>
      <c r="Q260" s="74">
        <v>0.3</v>
      </c>
      <c r="R260" s="77">
        <v>0.3</v>
      </c>
      <c r="S260" s="118"/>
      <c r="T260" s="119"/>
      <c r="U260" s="119"/>
      <c r="V260" s="117"/>
      <c r="W260" s="405" t="s">
        <v>158</v>
      </c>
      <c r="X260" s="405"/>
      <c r="Y260" s="405"/>
      <c r="Z260" s="68"/>
      <c r="AA260" s="81">
        <v>150</v>
      </c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81">
        <v>180</v>
      </c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E260" s="251"/>
      <c r="BF260" s="251"/>
      <c r="BG260" s="251"/>
      <c r="BH260" s="251"/>
      <c r="BI260" s="251"/>
      <c r="BJ260" s="251"/>
      <c r="BK260" s="251"/>
    </row>
    <row r="261" spans="1:63" ht="15.75" customHeight="1">
      <c r="A261" s="417" t="s">
        <v>6</v>
      </c>
      <c r="B261" s="417"/>
      <c r="C261" s="417"/>
      <c r="D261" s="84">
        <v>7</v>
      </c>
      <c r="E261" s="77">
        <v>7</v>
      </c>
      <c r="F261" s="80"/>
      <c r="G261" s="81"/>
      <c r="H261" s="81"/>
      <c r="I261" s="82"/>
      <c r="J261" s="252"/>
      <c r="K261" s="252"/>
      <c r="L261" s="252"/>
      <c r="M261" s="252"/>
      <c r="N261" s="252"/>
      <c r="O261" s="252"/>
      <c r="P261" s="252"/>
      <c r="Q261" s="74">
        <v>10</v>
      </c>
      <c r="R261" s="77">
        <v>10</v>
      </c>
      <c r="S261" s="80"/>
      <c r="T261" s="81"/>
      <c r="U261" s="81"/>
      <c r="V261" s="79"/>
      <c r="W261" s="403" t="s">
        <v>76</v>
      </c>
      <c r="X261" s="403"/>
      <c r="Y261" s="403"/>
      <c r="Z261" s="68">
        <v>2</v>
      </c>
      <c r="AA261" s="68">
        <v>2</v>
      </c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>
        <v>3</v>
      </c>
      <c r="AP261" s="68">
        <v>3</v>
      </c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E261" s="252"/>
      <c r="BF261" s="252"/>
      <c r="BG261" s="252"/>
      <c r="BH261" s="252"/>
      <c r="BI261" s="252"/>
      <c r="BJ261" s="252"/>
      <c r="BK261" s="252"/>
    </row>
    <row r="262" spans="1:63" ht="15.75" customHeight="1">
      <c r="A262" s="417" t="s">
        <v>66</v>
      </c>
      <c r="B262" s="417"/>
      <c r="C262" s="417"/>
      <c r="D262" s="84">
        <v>130</v>
      </c>
      <c r="E262" s="77">
        <v>130</v>
      </c>
      <c r="F262" s="80"/>
      <c r="G262" s="81"/>
      <c r="H262" s="81"/>
      <c r="I262" s="82"/>
      <c r="J262" s="252"/>
      <c r="K262" s="252"/>
      <c r="L262" s="252"/>
      <c r="M262" s="252"/>
      <c r="N262" s="252"/>
      <c r="O262" s="252"/>
      <c r="P262" s="252"/>
      <c r="Q262" s="74">
        <v>150</v>
      </c>
      <c r="R262" s="77">
        <v>150</v>
      </c>
      <c r="S262" s="80"/>
      <c r="T262" s="81"/>
      <c r="U262" s="81"/>
      <c r="V262" s="79"/>
      <c r="W262" s="403" t="s">
        <v>25</v>
      </c>
      <c r="X262" s="403"/>
      <c r="Y262" s="403"/>
      <c r="Z262" s="68">
        <v>75</v>
      </c>
      <c r="AA262" s="68">
        <v>75</v>
      </c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>
        <v>90</v>
      </c>
      <c r="AP262" s="68">
        <v>90</v>
      </c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E262" s="252"/>
      <c r="BF262" s="252"/>
      <c r="BG262" s="252"/>
      <c r="BH262" s="252"/>
      <c r="BI262" s="252"/>
      <c r="BJ262" s="252"/>
      <c r="BK262" s="252"/>
    </row>
    <row r="263" spans="1:63" ht="15.75" customHeight="1" hidden="1">
      <c r="A263" s="104"/>
      <c r="B263" s="104"/>
      <c r="C263" s="104"/>
      <c r="D263" s="84"/>
      <c r="E263" s="77"/>
      <c r="F263" s="80"/>
      <c r="G263" s="81"/>
      <c r="H263" s="81"/>
      <c r="I263" s="82"/>
      <c r="J263" s="252"/>
      <c r="K263" s="252"/>
      <c r="L263" s="252"/>
      <c r="M263" s="252"/>
      <c r="N263" s="252"/>
      <c r="O263" s="252"/>
      <c r="P263" s="252"/>
      <c r="Q263" s="74"/>
      <c r="R263" s="77"/>
      <c r="S263" s="80"/>
      <c r="T263" s="81"/>
      <c r="U263" s="81"/>
      <c r="V263" s="79"/>
      <c r="W263" s="403" t="s">
        <v>66</v>
      </c>
      <c r="X263" s="403"/>
      <c r="Y263" s="403"/>
      <c r="Z263" s="68">
        <v>90</v>
      </c>
      <c r="AA263" s="68">
        <v>90</v>
      </c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>
        <v>108</v>
      </c>
      <c r="AP263" s="68">
        <v>108</v>
      </c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E263" s="252"/>
      <c r="BF263" s="252"/>
      <c r="BG263" s="252"/>
      <c r="BH263" s="252"/>
      <c r="BI263" s="252"/>
      <c r="BJ263" s="252"/>
      <c r="BK263" s="252"/>
    </row>
    <row r="264" spans="1:63" ht="15.75" customHeight="1" hidden="1">
      <c r="A264" s="104"/>
      <c r="B264" s="104"/>
      <c r="C264" s="104"/>
      <c r="D264" s="84"/>
      <c r="E264" s="77"/>
      <c r="F264" s="80"/>
      <c r="G264" s="81"/>
      <c r="H264" s="81"/>
      <c r="I264" s="82"/>
      <c r="J264" s="252"/>
      <c r="K264" s="252"/>
      <c r="L264" s="252"/>
      <c r="M264" s="252"/>
      <c r="N264" s="252"/>
      <c r="O264" s="252"/>
      <c r="P264" s="252"/>
      <c r="Q264" s="74"/>
      <c r="R264" s="77"/>
      <c r="S264" s="80"/>
      <c r="T264" s="81"/>
      <c r="U264" s="81"/>
      <c r="V264" s="79"/>
      <c r="W264" s="403" t="s">
        <v>27</v>
      </c>
      <c r="X264" s="403"/>
      <c r="Y264" s="403"/>
      <c r="Z264" s="68">
        <v>7</v>
      </c>
      <c r="AA264" s="68">
        <v>7</v>
      </c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>
        <v>10</v>
      </c>
      <c r="AP264" s="68">
        <v>10</v>
      </c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E264" s="252"/>
      <c r="BF264" s="252"/>
      <c r="BG264" s="252"/>
      <c r="BH264" s="252"/>
      <c r="BI264" s="252"/>
      <c r="BJ264" s="252"/>
      <c r="BK264" s="252"/>
    </row>
    <row r="265" spans="1:63" ht="15.75" customHeight="1">
      <c r="A265" s="402"/>
      <c r="B265" s="402"/>
      <c r="C265" s="402"/>
      <c r="D265" s="84"/>
      <c r="E265" s="77"/>
      <c r="F265" s="80">
        <v>0.04</v>
      </c>
      <c r="G265" s="81">
        <v>0.01</v>
      </c>
      <c r="H265" s="81">
        <v>6.99</v>
      </c>
      <c r="I265" s="265">
        <v>28</v>
      </c>
      <c r="J265" s="224"/>
      <c r="K265" s="224"/>
      <c r="L265" s="224">
        <v>8</v>
      </c>
      <c r="M265" s="224">
        <v>1.6</v>
      </c>
      <c r="N265" s="224">
        <v>0.9</v>
      </c>
      <c r="O265" s="225">
        <v>0.19</v>
      </c>
      <c r="P265" s="225"/>
      <c r="Q265" s="78"/>
      <c r="R265" s="79"/>
      <c r="S265" s="80">
        <v>0.06</v>
      </c>
      <c r="T265" s="81">
        <v>0.02</v>
      </c>
      <c r="U265" s="81">
        <v>9.99</v>
      </c>
      <c r="V265" s="79">
        <v>40</v>
      </c>
      <c r="W265" s="403"/>
      <c r="X265" s="403"/>
      <c r="Y265" s="403"/>
      <c r="Z265" s="68"/>
      <c r="AA265" s="68"/>
      <c r="AB265" s="81">
        <v>37.6</v>
      </c>
      <c r="AC265" s="81">
        <v>109.7</v>
      </c>
      <c r="AD265" s="81">
        <v>94.3</v>
      </c>
      <c r="AE265" s="81">
        <v>10.5</v>
      </c>
      <c r="AF265" s="81">
        <v>67.5</v>
      </c>
      <c r="AG265" s="81">
        <v>0.1</v>
      </c>
      <c r="AH265" s="81">
        <v>15</v>
      </c>
      <c r="AI265" s="81">
        <v>8</v>
      </c>
      <c r="AJ265" s="81"/>
      <c r="AK265" s="81">
        <v>0.03</v>
      </c>
      <c r="AL265" s="81">
        <v>0.11</v>
      </c>
      <c r="AM265" s="81">
        <v>0.08</v>
      </c>
      <c r="AN265" s="81">
        <v>0.98</v>
      </c>
      <c r="AO265" s="81"/>
      <c r="AP265" s="81"/>
      <c r="AQ265" s="81">
        <v>45.1</v>
      </c>
      <c r="AR265" s="81">
        <v>131.7</v>
      </c>
      <c r="AS265" s="81">
        <v>12.6</v>
      </c>
      <c r="AT265" s="81">
        <v>81</v>
      </c>
      <c r="AU265" s="81">
        <v>0.12</v>
      </c>
      <c r="AV265" s="81">
        <v>18</v>
      </c>
      <c r="AW265" s="81">
        <v>9</v>
      </c>
      <c r="AX265" s="81">
        <v>0</v>
      </c>
      <c r="AY265" s="81">
        <v>0.04</v>
      </c>
      <c r="AZ265" s="81">
        <v>0.14</v>
      </c>
      <c r="BA265" s="81">
        <v>0.09</v>
      </c>
      <c r="BB265" s="81">
        <v>0.72</v>
      </c>
      <c r="BC265" s="81">
        <v>1.17</v>
      </c>
      <c r="BE265" s="223"/>
      <c r="BF265" s="224"/>
      <c r="BG265" s="224"/>
      <c r="BH265" s="224">
        <v>10</v>
      </c>
      <c r="BI265" s="224">
        <v>2.5</v>
      </c>
      <c r="BJ265" s="224">
        <v>1.3</v>
      </c>
      <c r="BK265" s="225">
        <v>0.28</v>
      </c>
    </row>
    <row r="266" spans="1:63" s="1" customFormat="1" ht="15">
      <c r="A266" s="379" t="s">
        <v>305</v>
      </c>
      <c r="B266" s="380"/>
      <c r="C266" s="381"/>
      <c r="D266" s="23"/>
      <c r="E266" s="12">
        <v>40</v>
      </c>
      <c r="F266" s="15"/>
      <c r="G266" s="16"/>
      <c r="H266" s="16"/>
      <c r="I266" s="24"/>
      <c r="J266" s="16"/>
      <c r="K266" s="16"/>
      <c r="L266" s="16"/>
      <c r="M266" s="16"/>
      <c r="N266" s="16"/>
      <c r="O266" s="16"/>
      <c r="P266" s="16"/>
      <c r="Q266" s="9"/>
      <c r="R266" s="12">
        <v>40</v>
      </c>
      <c r="S266" s="15"/>
      <c r="T266" s="16"/>
      <c r="U266" s="16"/>
      <c r="V266" s="12"/>
      <c r="W266" s="379" t="s">
        <v>152</v>
      </c>
      <c r="X266" s="380"/>
      <c r="Y266" s="381"/>
      <c r="Z266" s="13"/>
      <c r="AA266" s="16">
        <v>45</v>
      </c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3"/>
      <c r="AP266" s="16">
        <v>45</v>
      </c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E266" s="16"/>
      <c r="BF266" s="16"/>
      <c r="BG266" s="16"/>
      <c r="BH266" s="16"/>
      <c r="BI266" s="16"/>
      <c r="BJ266" s="16"/>
      <c r="BK266" s="16"/>
    </row>
    <row r="267" spans="1:63" s="1" customFormat="1" ht="18.75" customHeight="1">
      <c r="A267" s="482" t="s">
        <v>306</v>
      </c>
      <c r="B267" s="483"/>
      <c r="C267" s="484"/>
      <c r="D267" s="23">
        <v>10</v>
      </c>
      <c r="E267" s="12">
        <v>10</v>
      </c>
      <c r="F267" s="15"/>
      <c r="G267" s="16"/>
      <c r="H267" s="16"/>
      <c r="I267" s="24"/>
      <c r="J267" s="16"/>
      <c r="K267" s="16"/>
      <c r="L267" s="16"/>
      <c r="M267" s="16"/>
      <c r="N267" s="16"/>
      <c r="O267" s="16"/>
      <c r="P267" s="16"/>
      <c r="Q267" s="9">
        <v>10</v>
      </c>
      <c r="R267" s="12">
        <v>10</v>
      </c>
      <c r="S267" s="15"/>
      <c r="T267" s="16"/>
      <c r="U267" s="16"/>
      <c r="V267" s="12"/>
      <c r="W267" s="382" t="s">
        <v>153</v>
      </c>
      <c r="X267" s="383"/>
      <c r="Y267" s="384"/>
      <c r="Z267" s="13">
        <v>10.6</v>
      </c>
      <c r="AA267" s="16">
        <v>10</v>
      </c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3">
        <v>10.6</v>
      </c>
      <c r="AP267" s="16">
        <v>10</v>
      </c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E267" s="16"/>
      <c r="BF267" s="16"/>
      <c r="BG267" s="16"/>
      <c r="BH267" s="16"/>
      <c r="BI267" s="16"/>
      <c r="BJ267" s="16"/>
      <c r="BK267" s="16"/>
    </row>
    <row r="268" spans="1:63" ht="18.75" customHeight="1">
      <c r="A268" s="382" t="s">
        <v>10</v>
      </c>
      <c r="B268" s="383"/>
      <c r="C268" s="384"/>
      <c r="D268" s="23">
        <v>30</v>
      </c>
      <c r="E268" s="12">
        <v>30</v>
      </c>
      <c r="F268" s="80"/>
      <c r="G268" s="81"/>
      <c r="H268" s="81"/>
      <c r="I268" s="265"/>
      <c r="J268" s="223"/>
      <c r="K268" s="224"/>
      <c r="L268" s="224"/>
      <c r="M268" s="224"/>
      <c r="N268" s="224"/>
      <c r="O268" s="224"/>
      <c r="P268" s="225"/>
      <c r="Q268" s="23">
        <v>30</v>
      </c>
      <c r="R268" s="12">
        <v>30</v>
      </c>
      <c r="S268" s="252"/>
      <c r="T268" s="252"/>
      <c r="U268" s="252"/>
      <c r="V268" s="252"/>
      <c r="W268" s="427"/>
      <c r="X268" s="427"/>
      <c r="Y268" s="427"/>
      <c r="Z268" s="251"/>
      <c r="AA268" s="252"/>
      <c r="AB268" s="252"/>
      <c r="AC268" s="252"/>
      <c r="AD268" s="252"/>
      <c r="AE268" s="252"/>
      <c r="AF268" s="252"/>
      <c r="AG268" s="252"/>
      <c r="AH268" s="252"/>
      <c r="AI268" s="252"/>
      <c r="AJ268" s="252"/>
      <c r="AK268" s="252"/>
      <c r="AL268" s="252"/>
      <c r="AM268" s="252"/>
      <c r="AN268" s="252"/>
      <c r="AO268" s="251"/>
      <c r="AP268" s="252"/>
      <c r="AQ268" s="252"/>
      <c r="AR268" s="252"/>
      <c r="AS268" s="252"/>
      <c r="AT268" s="252"/>
      <c r="AU268" s="252"/>
      <c r="AV268" s="252"/>
      <c r="AW268" s="252"/>
      <c r="AX268" s="252"/>
      <c r="AY268" s="252"/>
      <c r="AZ268" s="252"/>
      <c r="BA268" s="252"/>
      <c r="BB268" s="252"/>
      <c r="BC268" s="252"/>
      <c r="BD268" s="285"/>
      <c r="BE268" s="252"/>
      <c r="BF268" s="252"/>
      <c r="BG268" s="252"/>
      <c r="BH268" s="252"/>
      <c r="BI268" s="252"/>
      <c r="BJ268" s="252"/>
      <c r="BK268" s="252"/>
    </row>
    <row r="269" spans="1:63" s="1" customFormat="1" ht="15">
      <c r="A269" s="379"/>
      <c r="B269" s="380"/>
      <c r="C269" s="381"/>
      <c r="D269" s="23"/>
      <c r="E269" s="14"/>
      <c r="F269" s="11">
        <v>4.73</v>
      </c>
      <c r="G269" s="11">
        <v>6.88</v>
      </c>
      <c r="H269" s="11">
        <v>14.56</v>
      </c>
      <c r="I269" s="10">
        <v>156</v>
      </c>
      <c r="J269" s="338">
        <v>0.05</v>
      </c>
      <c r="K269" s="10">
        <v>0.1</v>
      </c>
      <c r="L269" s="10">
        <v>20</v>
      </c>
      <c r="M269" s="10">
        <v>10.6</v>
      </c>
      <c r="N269" s="10">
        <v>29.4</v>
      </c>
      <c r="O269" s="10">
        <v>11.3</v>
      </c>
      <c r="P269" s="339">
        <v>0.87</v>
      </c>
      <c r="Q269" s="23"/>
      <c r="R269" s="14"/>
      <c r="S269" s="11">
        <v>4.73</v>
      </c>
      <c r="T269" s="11">
        <v>6.88</v>
      </c>
      <c r="U269" s="11">
        <v>14.56</v>
      </c>
      <c r="V269" s="10">
        <v>156</v>
      </c>
      <c r="W269" s="338">
        <v>0.05</v>
      </c>
      <c r="X269" s="10">
        <v>0.1</v>
      </c>
      <c r="Y269" s="10">
        <v>20</v>
      </c>
      <c r="Z269" s="10">
        <v>10.6</v>
      </c>
      <c r="AA269" s="10">
        <v>29.4</v>
      </c>
      <c r="AB269" s="10">
        <v>11.3</v>
      </c>
      <c r="AC269" s="339">
        <v>0.87</v>
      </c>
      <c r="AD269" s="10">
        <v>96.1</v>
      </c>
      <c r="AE269" s="10">
        <v>13.4</v>
      </c>
      <c r="AF269" s="10">
        <v>77.6</v>
      </c>
      <c r="AG269" s="10">
        <v>0.71</v>
      </c>
      <c r="AH269" s="10">
        <v>46</v>
      </c>
      <c r="AI269" s="10">
        <v>32</v>
      </c>
      <c r="AJ269" s="10">
        <v>0.49</v>
      </c>
      <c r="AK269" s="10">
        <v>0.05</v>
      </c>
      <c r="AL269" s="10">
        <v>0.05</v>
      </c>
      <c r="AM269" s="10">
        <v>0.51</v>
      </c>
      <c r="AN269" s="10">
        <v>0.07</v>
      </c>
      <c r="AO269" s="13"/>
      <c r="AP269" s="13"/>
      <c r="AQ269" s="10">
        <v>195.2</v>
      </c>
      <c r="AR269" s="10">
        <v>50.2</v>
      </c>
      <c r="AS269" s="10">
        <v>96.1</v>
      </c>
      <c r="AT269" s="10">
        <v>13.4</v>
      </c>
      <c r="AU269" s="10">
        <v>77.6</v>
      </c>
      <c r="AV269" s="10">
        <v>0.71</v>
      </c>
      <c r="AW269" s="10">
        <v>46</v>
      </c>
      <c r="AX269" s="10">
        <v>32</v>
      </c>
      <c r="AY269" s="10">
        <v>0.49</v>
      </c>
      <c r="AZ269" s="10">
        <v>0.05</v>
      </c>
      <c r="BA269" s="10">
        <v>0.05</v>
      </c>
      <c r="BB269" s="10">
        <v>0.51</v>
      </c>
      <c r="BC269" s="10">
        <v>0.07</v>
      </c>
      <c r="BE269" s="338">
        <v>0.05</v>
      </c>
      <c r="BF269" s="10">
        <v>0.1</v>
      </c>
      <c r="BG269" s="10">
        <v>20</v>
      </c>
      <c r="BH269" s="10">
        <v>10.6</v>
      </c>
      <c r="BI269" s="10">
        <v>29.4</v>
      </c>
      <c r="BJ269" s="10">
        <v>11.3</v>
      </c>
      <c r="BK269" s="339">
        <v>0.87</v>
      </c>
    </row>
    <row r="270" spans="1:63" s="73" customFormat="1" ht="15.75" customHeight="1" hidden="1">
      <c r="A270" s="414" t="s">
        <v>10</v>
      </c>
      <c r="B270" s="415"/>
      <c r="C270" s="416"/>
      <c r="D270" s="84">
        <v>15</v>
      </c>
      <c r="E270" s="79">
        <v>15</v>
      </c>
      <c r="F270" s="80">
        <v>1.19</v>
      </c>
      <c r="G270" s="81">
        <v>0.15</v>
      </c>
      <c r="H270" s="81">
        <v>7.25</v>
      </c>
      <c r="I270" s="82">
        <v>35</v>
      </c>
      <c r="J270" s="252"/>
      <c r="K270" s="252"/>
      <c r="L270" s="252"/>
      <c r="M270" s="252"/>
      <c r="N270" s="252"/>
      <c r="O270" s="252"/>
      <c r="P270" s="252"/>
      <c r="Q270" s="74">
        <v>20</v>
      </c>
      <c r="R270" s="79">
        <v>20</v>
      </c>
      <c r="S270" s="80">
        <v>1.58</v>
      </c>
      <c r="T270" s="81">
        <v>0.2</v>
      </c>
      <c r="U270" s="81">
        <v>9.66</v>
      </c>
      <c r="V270" s="79">
        <v>47</v>
      </c>
      <c r="W270" s="414" t="s">
        <v>10</v>
      </c>
      <c r="X270" s="415"/>
      <c r="Y270" s="416"/>
      <c r="Z270" s="68">
        <v>15</v>
      </c>
      <c r="AA270" s="81">
        <v>15</v>
      </c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68">
        <v>20</v>
      </c>
      <c r="AP270" s="81">
        <v>20</v>
      </c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E270" s="252"/>
      <c r="BF270" s="252"/>
      <c r="BG270" s="252"/>
      <c r="BH270" s="252"/>
      <c r="BI270" s="252"/>
      <c r="BJ270" s="252"/>
      <c r="BK270" s="252"/>
    </row>
    <row r="271" spans="1:63" ht="12.75" customHeight="1" hidden="1">
      <c r="A271" s="404"/>
      <c r="B271" s="404"/>
      <c r="C271" s="404"/>
      <c r="D271" s="84"/>
      <c r="E271" s="79"/>
      <c r="F271" s="74"/>
      <c r="G271" s="68"/>
      <c r="H271" s="68"/>
      <c r="I271" s="75"/>
      <c r="J271" s="251"/>
      <c r="K271" s="251"/>
      <c r="L271" s="251"/>
      <c r="M271" s="251"/>
      <c r="N271" s="251"/>
      <c r="O271" s="251"/>
      <c r="P271" s="251"/>
      <c r="Q271" s="74"/>
      <c r="R271" s="79"/>
      <c r="S271" s="74"/>
      <c r="T271" s="68"/>
      <c r="U271" s="68"/>
      <c r="V271" s="77"/>
      <c r="W271" s="405" t="s">
        <v>14</v>
      </c>
      <c r="X271" s="405"/>
      <c r="Y271" s="405"/>
      <c r="Z271" s="68"/>
      <c r="AA271" s="81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81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E271" s="251"/>
      <c r="BF271" s="251"/>
      <c r="BG271" s="251"/>
      <c r="BH271" s="251"/>
      <c r="BI271" s="251"/>
      <c r="BJ271" s="251"/>
      <c r="BK271" s="251"/>
    </row>
    <row r="272" spans="1:63" ht="12.75" customHeight="1" hidden="1">
      <c r="A272" s="404"/>
      <c r="B272" s="404"/>
      <c r="C272" s="404"/>
      <c r="D272" s="84"/>
      <c r="E272" s="79"/>
      <c r="F272" s="80"/>
      <c r="G272" s="81"/>
      <c r="H272" s="81"/>
      <c r="I272" s="82"/>
      <c r="J272" s="252"/>
      <c r="K272" s="252"/>
      <c r="L272" s="252"/>
      <c r="M272" s="252"/>
      <c r="N272" s="252"/>
      <c r="O272" s="252"/>
      <c r="P272" s="252"/>
      <c r="Q272" s="74"/>
      <c r="R272" s="79"/>
      <c r="S272" s="80"/>
      <c r="T272" s="81"/>
      <c r="U272" s="81"/>
      <c r="V272" s="79"/>
      <c r="W272" s="405" t="s">
        <v>110</v>
      </c>
      <c r="X272" s="405"/>
      <c r="Y272" s="405"/>
      <c r="Z272" s="68">
        <v>100</v>
      </c>
      <c r="AA272" s="81">
        <v>100</v>
      </c>
      <c r="AB272" s="81">
        <v>26</v>
      </c>
      <c r="AC272" s="81">
        <v>278</v>
      </c>
      <c r="AD272" s="81">
        <v>16</v>
      </c>
      <c r="AE272" s="81">
        <v>9</v>
      </c>
      <c r="AF272" s="81">
        <v>11</v>
      </c>
      <c r="AG272" s="81">
        <v>2.2</v>
      </c>
      <c r="AH272" s="81"/>
      <c r="AI272" s="81">
        <v>30</v>
      </c>
      <c r="AJ272" s="81">
        <v>0.2</v>
      </c>
      <c r="AK272" s="81">
        <v>0.03</v>
      </c>
      <c r="AL272" s="81">
        <v>0.02</v>
      </c>
      <c r="AM272" s="81">
        <v>0.3</v>
      </c>
      <c r="AN272" s="81">
        <v>10</v>
      </c>
      <c r="AO272" s="68">
        <v>100</v>
      </c>
      <c r="AP272" s="81">
        <v>100</v>
      </c>
      <c r="AQ272" s="81">
        <v>26</v>
      </c>
      <c r="AR272" s="81">
        <v>278</v>
      </c>
      <c r="AS272" s="81">
        <v>16</v>
      </c>
      <c r="AT272" s="81">
        <v>9</v>
      </c>
      <c r="AU272" s="81">
        <v>11</v>
      </c>
      <c r="AV272" s="81">
        <v>2.2</v>
      </c>
      <c r="AW272" s="81"/>
      <c r="AX272" s="81">
        <v>30</v>
      </c>
      <c r="AY272" s="81">
        <v>0.2</v>
      </c>
      <c r="AZ272" s="81">
        <v>0.03</v>
      </c>
      <c r="BA272" s="81">
        <v>0.02</v>
      </c>
      <c r="BB272" s="81">
        <v>0.3</v>
      </c>
      <c r="BC272" s="81">
        <v>10</v>
      </c>
      <c r="BE272" s="252"/>
      <c r="BF272" s="252"/>
      <c r="BG272" s="252"/>
      <c r="BH272" s="252"/>
      <c r="BI272" s="252"/>
      <c r="BJ272" s="252"/>
      <c r="BK272" s="252"/>
    </row>
    <row r="273" spans="1:63" s="107" customFormat="1" ht="15.75" customHeight="1">
      <c r="A273" s="461" t="s">
        <v>216</v>
      </c>
      <c r="B273" s="461"/>
      <c r="C273" s="461"/>
      <c r="D273" s="91"/>
      <c r="E273" s="92">
        <f>SUM(E252+E259+E266)</f>
        <v>348</v>
      </c>
      <c r="F273" s="143">
        <f>SUM(F258:F272)</f>
        <v>10.43</v>
      </c>
      <c r="G273" s="143">
        <f>SUM(G258:G272)</f>
        <v>15.49</v>
      </c>
      <c r="H273" s="143">
        <f>SUM(H258:H272)</f>
        <v>60.470000000000006</v>
      </c>
      <c r="I273" s="147">
        <f>SUM(I258:I272)</f>
        <v>440.68</v>
      </c>
      <c r="J273" s="258">
        <f aca="true" t="shared" si="17" ref="J273:P273">SUM(J269:J272)</f>
        <v>0.05</v>
      </c>
      <c r="K273" s="258">
        <f t="shared" si="17"/>
        <v>0.1</v>
      </c>
      <c r="L273" s="258">
        <f t="shared" si="17"/>
        <v>20</v>
      </c>
      <c r="M273" s="258">
        <f t="shared" si="17"/>
        <v>10.6</v>
      </c>
      <c r="N273" s="258">
        <f t="shared" si="17"/>
        <v>29.4</v>
      </c>
      <c r="O273" s="258">
        <f t="shared" si="17"/>
        <v>11.3</v>
      </c>
      <c r="P273" s="258">
        <f t="shared" si="17"/>
        <v>0.87</v>
      </c>
      <c r="Q273" s="241"/>
      <c r="R273" s="92">
        <f>SUM(R252+R259+R266)</f>
        <v>430</v>
      </c>
      <c r="S273" s="143">
        <f>SUM(S258:S272)</f>
        <v>12.33</v>
      </c>
      <c r="T273" s="143">
        <f>SUM(T258:T272)</f>
        <v>17.84</v>
      </c>
      <c r="U273" s="143">
        <f>SUM(U258:U272)</f>
        <v>76.42999999999999</v>
      </c>
      <c r="V273" s="143">
        <f>SUM(V258:V272)</f>
        <v>533.8399999999999</v>
      </c>
      <c r="W273" s="466" t="s">
        <v>216</v>
      </c>
      <c r="X273" s="466"/>
      <c r="Y273" s="466"/>
      <c r="Z273" s="94"/>
      <c r="AA273" s="95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8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E273" s="258">
        <f aca="true" t="shared" si="18" ref="BE273:BK273">SUM(BE269:BE272)</f>
        <v>0.05</v>
      </c>
      <c r="BF273" s="258">
        <f t="shared" si="18"/>
        <v>0.1</v>
      </c>
      <c r="BG273" s="258">
        <f t="shared" si="18"/>
        <v>20</v>
      </c>
      <c r="BH273" s="258">
        <f t="shared" si="18"/>
        <v>10.6</v>
      </c>
      <c r="BI273" s="258">
        <f t="shared" si="18"/>
        <v>29.4</v>
      </c>
      <c r="BJ273" s="258">
        <f t="shared" si="18"/>
        <v>11.3</v>
      </c>
      <c r="BK273" s="258">
        <f t="shared" si="18"/>
        <v>0.87</v>
      </c>
    </row>
    <row r="274" spans="1:63" ht="15.75" customHeight="1">
      <c r="A274" s="451" t="s">
        <v>16</v>
      </c>
      <c r="B274" s="451"/>
      <c r="C274" s="451"/>
      <c r="D274" s="84"/>
      <c r="E274" s="79"/>
      <c r="F274" s="80"/>
      <c r="G274" s="81"/>
      <c r="H274" s="81"/>
      <c r="I274" s="82"/>
      <c r="J274" s="252"/>
      <c r="K274" s="252"/>
      <c r="L274" s="252"/>
      <c r="M274" s="252"/>
      <c r="N274" s="252"/>
      <c r="O274" s="252"/>
      <c r="P274" s="252"/>
      <c r="Q274" s="74"/>
      <c r="R274" s="77"/>
      <c r="S274" s="80"/>
      <c r="T274" s="81"/>
      <c r="U274" s="81"/>
      <c r="V274" s="79"/>
      <c r="W274" s="405" t="s">
        <v>16</v>
      </c>
      <c r="X274" s="405"/>
      <c r="Y274" s="405"/>
      <c r="Z274" s="68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68"/>
      <c r="AP274" s="68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E274" s="252"/>
      <c r="BF274" s="252"/>
      <c r="BG274" s="252"/>
      <c r="BH274" s="252"/>
      <c r="BI274" s="252"/>
      <c r="BJ274" s="252"/>
      <c r="BK274" s="252"/>
    </row>
    <row r="275" spans="1:63" ht="15.75" customHeight="1">
      <c r="A275" s="404" t="s">
        <v>104</v>
      </c>
      <c r="B275" s="404"/>
      <c r="C275" s="404"/>
      <c r="D275" s="84"/>
      <c r="E275" s="77"/>
      <c r="F275" s="74"/>
      <c r="G275" s="68"/>
      <c r="H275" s="68"/>
      <c r="I275" s="75"/>
      <c r="J275" s="251"/>
      <c r="K275" s="251"/>
      <c r="L275" s="251"/>
      <c r="M275" s="251"/>
      <c r="N275" s="251"/>
      <c r="O275" s="251"/>
      <c r="P275" s="251"/>
      <c r="Q275" s="74"/>
      <c r="R275" s="77"/>
      <c r="S275" s="74"/>
      <c r="T275" s="68"/>
      <c r="U275" s="68"/>
      <c r="V275" s="77"/>
      <c r="W275" s="405" t="s">
        <v>54</v>
      </c>
      <c r="X275" s="405"/>
      <c r="Y275" s="405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E275" s="251"/>
      <c r="BF275" s="251"/>
      <c r="BG275" s="251"/>
      <c r="BH275" s="251"/>
      <c r="BI275" s="251"/>
      <c r="BJ275" s="251"/>
      <c r="BK275" s="251"/>
    </row>
    <row r="276" spans="1:63" ht="15.75" customHeight="1">
      <c r="A276" s="404" t="s">
        <v>307</v>
      </c>
      <c r="B276" s="404"/>
      <c r="C276" s="404"/>
      <c r="D276" s="84"/>
      <c r="E276" s="79">
        <v>150</v>
      </c>
      <c r="F276" s="74"/>
      <c r="G276" s="68"/>
      <c r="H276" s="68"/>
      <c r="I276" s="75"/>
      <c r="J276" s="251"/>
      <c r="K276" s="251"/>
      <c r="L276" s="251"/>
      <c r="M276" s="251"/>
      <c r="N276" s="251"/>
      <c r="O276" s="251"/>
      <c r="P276" s="251"/>
      <c r="Q276" s="74"/>
      <c r="R276" s="79">
        <v>250</v>
      </c>
      <c r="S276" s="74"/>
      <c r="T276" s="68"/>
      <c r="U276" s="68"/>
      <c r="V276" s="77"/>
      <c r="W276" s="405" t="s">
        <v>178</v>
      </c>
      <c r="X276" s="405"/>
      <c r="Y276" s="405"/>
      <c r="Z276" s="68"/>
      <c r="AA276" s="81">
        <v>150</v>
      </c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81">
        <v>250</v>
      </c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E276" s="251"/>
      <c r="BF276" s="251"/>
      <c r="BG276" s="251"/>
      <c r="BH276" s="251"/>
      <c r="BI276" s="251"/>
      <c r="BJ276" s="251"/>
      <c r="BK276" s="251"/>
    </row>
    <row r="277" spans="1:63" ht="15.75" customHeight="1">
      <c r="A277" s="402" t="s">
        <v>68</v>
      </c>
      <c r="B277" s="402"/>
      <c r="C277" s="402"/>
      <c r="D277" s="97" t="s">
        <v>99</v>
      </c>
      <c r="E277" s="77">
        <v>45</v>
      </c>
      <c r="F277" s="74"/>
      <c r="G277" s="68"/>
      <c r="H277" s="68"/>
      <c r="I277" s="75"/>
      <c r="J277" s="251"/>
      <c r="K277" s="251"/>
      <c r="L277" s="251"/>
      <c r="M277" s="251"/>
      <c r="N277" s="251"/>
      <c r="O277" s="251"/>
      <c r="P277" s="251"/>
      <c r="Q277" s="235" t="s">
        <v>308</v>
      </c>
      <c r="R277" s="77">
        <v>70</v>
      </c>
      <c r="S277" s="74"/>
      <c r="T277" s="68"/>
      <c r="U277" s="68"/>
      <c r="V277" s="77"/>
      <c r="W277" s="403" t="s">
        <v>18</v>
      </c>
      <c r="X277" s="403"/>
      <c r="Y277" s="403"/>
      <c r="Z277" s="68">
        <v>7</v>
      </c>
      <c r="AA277" s="68">
        <v>6</v>
      </c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>
        <v>12</v>
      </c>
      <c r="AP277" s="68">
        <v>10</v>
      </c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E277" s="251"/>
      <c r="BF277" s="251"/>
      <c r="BG277" s="251"/>
      <c r="BH277" s="251"/>
      <c r="BI277" s="251"/>
      <c r="BJ277" s="251"/>
      <c r="BK277" s="251"/>
    </row>
    <row r="278" spans="1:63" ht="15.75" customHeight="1">
      <c r="A278" s="402" t="s">
        <v>105</v>
      </c>
      <c r="B278" s="402"/>
      <c r="C278" s="402"/>
      <c r="D278" s="84">
        <v>3</v>
      </c>
      <c r="E278" s="77">
        <v>3</v>
      </c>
      <c r="F278" s="74"/>
      <c r="G278" s="68"/>
      <c r="H278" s="68"/>
      <c r="I278" s="75"/>
      <c r="J278" s="251"/>
      <c r="K278" s="251"/>
      <c r="L278" s="251"/>
      <c r="M278" s="251"/>
      <c r="N278" s="251"/>
      <c r="O278" s="251"/>
      <c r="P278" s="251"/>
      <c r="Q278" s="74">
        <v>5</v>
      </c>
      <c r="R278" s="77">
        <v>5</v>
      </c>
      <c r="S278" s="74"/>
      <c r="T278" s="68"/>
      <c r="U278" s="68"/>
      <c r="V278" s="77"/>
      <c r="W278" s="403" t="s">
        <v>70</v>
      </c>
      <c r="X278" s="403"/>
      <c r="Y278" s="403"/>
      <c r="Z278" s="68">
        <v>9.6</v>
      </c>
      <c r="AA278" s="68">
        <v>7.5</v>
      </c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>
        <v>16</v>
      </c>
      <c r="AP278" s="68">
        <v>12.5</v>
      </c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E278" s="251"/>
      <c r="BF278" s="251"/>
      <c r="BG278" s="251"/>
      <c r="BH278" s="251"/>
      <c r="BI278" s="251"/>
      <c r="BJ278" s="251"/>
      <c r="BK278" s="251"/>
    </row>
    <row r="279" spans="1:63" ht="15.75" customHeight="1">
      <c r="A279" s="402" t="s">
        <v>18</v>
      </c>
      <c r="B279" s="402"/>
      <c r="C279" s="402"/>
      <c r="D279" s="84">
        <v>3.6</v>
      </c>
      <c r="E279" s="77">
        <v>3</v>
      </c>
      <c r="F279" s="74"/>
      <c r="G279" s="68"/>
      <c r="H279" s="68"/>
      <c r="I279" s="75"/>
      <c r="J279" s="251"/>
      <c r="K279" s="251"/>
      <c r="L279" s="251"/>
      <c r="M279" s="251"/>
      <c r="N279" s="251"/>
      <c r="O279" s="251"/>
      <c r="P279" s="251"/>
      <c r="Q279" s="74">
        <v>7</v>
      </c>
      <c r="R279" s="77">
        <v>6</v>
      </c>
      <c r="S279" s="74"/>
      <c r="T279" s="68"/>
      <c r="U279" s="68"/>
      <c r="V279" s="77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E279" s="251"/>
      <c r="BF279" s="251"/>
      <c r="BG279" s="251"/>
      <c r="BH279" s="251"/>
      <c r="BI279" s="251"/>
      <c r="BJ279" s="251"/>
      <c r="BK279" s="251"/>
    </row>
    <row r="280" spans="1:63" ht="15.75" customHeight="1">
      <c r="A280" s="402" t="s">
        <v>70</v>
      </c>
      <c r="B280" s="402"/>
      <c r="C280" s="402"/>
      <c r="D280" s="84">
        <v>7.5</v>
      </c>
      <c r="E280" s="77">
        <v>6</v>
      </c>
      <c r="F280" s="74"/>
      <c r="G280" s="68"/>
      <c r="H280" s="68"/>
      <c r="I280" s="75"/>
      <c r="J280" s="251"/>
      <c r="K280" s="251"/>
      <c r="L280" s="251"/>
      <c r="M280" s="251"/>
      <c r="N280" s="251"/>
      <c r="O280" s="251"/>
      <c r="P280" s="251"/>
      <c r="Q280" s="74">
        <v>12.5</v>
      </c>
      <c r="R280" s="77">
        <v>10</v>
      </c>
      <c r="S280" s="74"/>
      <c r="T280" s="68"/>
      <c r="U280" s="68"/>
      <c r="V280" s="77"/>
      <c r="W280" s="403" t="s">
        <v>179</v>
      </c>
      <c r="X280" s="403"/>
      <c r="Y280" s="403"/>
      <c r="Z280" s="68">
        <v>3</v>
      </c>
      <c r="AA280" s="68">
        <v>3</v>
      </c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>
        <v>5</v>
      </c>
      <c r="AP280" s="68">
        <v>5</v>
      </c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E280" s="251"/>
      <c r="BF280" s="251"/>
      <c r="BG280" s="251"/>
      <c r="BH280" s="251"/>
      <c r="BI280" s="251"/>
      <c r="BJ280" s="251"/>
      <c r="BK280" s="251"/>
    </row>
    <row r="281" spans="1:63" ht="15.75" customHeight="1">
      <c r="A281" s="104" t="s">
        <v>309</v>
      </c>
      <c r="B281" s="105"/>
      <c r="C281" s="105"/>
      <c r="D281" s="84">
        <v>10</v>
      </c>
      <c r="E281" s="77">
        <v>9</v>
      </c>
      <c r="F281" s="74"/>
      <c r="G281" s="68"/>
      <c r="H281" s="68"/>
      <c r="I281" s="75"/>
      <c r="J281" s="251"/>
      <c r="K281" s="251"/>
      <c r="L281" s="251"/>
      <c r="M281" s="251"/>
      <c r="N281" s="251"/>
      <c r="O281" s="251"/>
      <c r="P281" s="251"/>
      <c r="Q281" s="74">
        <v>16.8</v>
      </c>
      <c r="R281" s="77">
        <v>15</v>
      </c>
      <c r="S281" s="74"/>
      <c r="T281" s="68"/>
      <c r="U281" s="68"/>
      <c r="V281" s="77"/>
      <c r="W281" s="105"/>
      <c r="X281" s="105"/>
      <c r="Y281" s="85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E281" s="251"/>
      <c r="BF281" s="251"/>
      <c r="BG281" s="251"/>
      <c r="BH281" s="251"/>
      <c r="BI281" s="251"/>
      <c r="BJ281" s="251"/>
      <c r="BK281" s="251"/>
    </row>
    <row r="282" spans="1:63" ht="15.75" customHeight="1">
      <c r="A282" s="382" t="s">
        <v>19</v>
      </c>
      <c r="B282" s="383"/>
      <c r="C282" s="384"/>
      <c r="D282" s="84">
        <v>3</v>
      </c>
      <c r="E282" s="77">
        <v>3</v>
      </c>
      <c r="F282" s="74"/>
      <c r="G282" s="68"/>
      <c r="H282" s="68"/>
      <c r="I282" s="75"/>
      <c r="J282" s="251"/>
      <c r="K282" s="251"/>
      <c r="L282" s="251"/>
      <c r="M282" s="251"/>
      <c r="N282" s="251"/>
      <c r="O282" s="251"/>
      <c r="P282" s="251"/>
      <c r="Q282" s="74">
        <v>5</v>
      </c>
      <c r="R282" s="77">
        <v>5</v>
      </c>
      <c r="S282" s="74"/>
      <c r="T282" s="68"/>
      <c r="U282" s="68"/>
      <c r="V282" s="77"/>
      <c r="W282" s="403" t="s">
        <v>180</v>
      </c>
      <c r="X282" s="403"/>
      <c r="Y282" s="403"/>
      <c r="Z282" s="68">
        <v>105</v>
      </c>
      <c r="AA282" s="68">
        <v>105</v>
      </c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>
        <v>175</v>
      </c>
      <c r="AP282" s="68">
        <v>175</v>
      </c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E282" s="251"/>
      <c r="BF282" s="251"/>
      <c r="BG282" s="251"/>
      <c r="BH282" s="251"/>
      <c r="BI282" s="251"/>
      <c r="BJ282" s="251"/>
      <c r="BK282" s="251"/>
    </row>
    <row r="283" spans="1:63" ht="15.75" customHeight="1">
      <c r="A283" s="402" t="s">
        <v>310</v>
      </c>
      <c r="B283" s="402"/>
      <c r="C283" s="402"/>
      <c r="D283" s="84">
        <v>112.5</v>
      </c>
      <c r="E283" s="77">
        <v>112.5</v>
      </c>
      <c r="F283" s="74"/>
      <c r="G283" s="68"/>
      <c r="H283" s="68"/>
      <c r="I283" s="75"/>
      <c r="J283" s="251"/>
      <c r="K283" s="251"/>
      <c r="L283" s="251"/>
      <c r="M283" s="251"/>
      <c r="N283" s="251"/>
      <c r="O283" s="251"/>
      <c r="P283" s="251"/>
      <c r="Q283" s="74">
        <v>187.5</v>
      </c>
      <c r="R283" s="77">
        <v>187.5</v>
      </c>
      <c r="S283" s="74"/>
      <c r="T283" s="68"/>
      <c r="U283" s="68"/>
      <c r="V283" s="77"/>
      <c r="W283" s="403"/>
      <c r="X283" s="403"/>
      <c r="Y283" s="403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E283" s="251"/>
      <c r="BF283" s="251"/>
      <c r="BG283" s="251"/>
      <c r="BH283" s="251"/>
      <c r="BI283" s="251"/>
      <c r="BJ283" s="251"/>
      <c r="BK283" s="251"/>
    </row>
    <row r="284" spans="1:63" ht="12.75" customHeight="1" hidden="1">
      <c r="A284" s="404"/>
      <c r="B284" s="404"/>
      <c r="C284" s="404"/>
      <c r="D284" s="84"/>
      <c r="E284" s="77"/>
      <c r="F284" s="80"/>
      <c r="G284" s="81"/>
      <c r="H284" s="81"/>
      <c r="I284" s="82"/>
      <c r="J284" s="252"/>
      <c r="K284" s="252"/>
      <c r="L284" s="252"/>
      <c r="M284" s="252"/>
      <c r="N284" s="252"/>
      <c r="O284" s="252"/>
      <c r="P284" s="252"/>
      <c r="Q284" s="80"/>
      <c r="R284" s="79"/>
      <c r="S284" s="80"/>
      <c r="T284" s="81"/>
      <c r="U284" s="81"/>
      <c r="V284" s="79"/>
      <c r="W284" s="403"/>
      <c r="X284" s="403"/>
      <c r="Y284" s="403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E284" s="252"/>
      <c r="BF284" s="252"/>
      <c r="BG284" s="252"/>
      <c r="BH284" s="252"/>
      <c r="BI284" s="252"/>
      <c r="BJ284" s="252"/>
      <c r="BK284" s="252"/>
    </row>
    <row r="285" spans="1:63" ht="15.75" customHeight="1">
      <c r="A285" s="404"/>
      <c r="B285" s="404"/>
      <c r="C285" s="404"/>
      <c r="D285" s="84"/>
      <c r="E285" s="77"/>
      <c r="F285" s="80">
        <v>1.26</v>
      </c>
      <c r="G285" s="81">
        <v>3.06</v>
      </c>
      <c r="H285" s="81">
        <v>9.95</v>
      </c>
      <c r="I285" s="265">
        <v>72.45</v>
      </c>
      <c r="J285" s="223">
        <v>0.076</v>
      </c>
      <c r="K285" s="224">
        <v>6.03</v>
      </c>
      <c r="L285" s="224"/>
      <c r="M285" s="224">
        <v>20</v>
      </c>
      <c r="N285" s="224">
        <v>50.6</v>
      </c>
      <c r="O285" s="224">
        <v>21.1</v>
      </c>
      <c r="P285" s="225">
        <v>0.75</v>
      </c>
      <c r="Q285" s="78"/>
      <c r="R285" s="79"/>
      <c r="S285" s="80">
        <v>2.1</v>
      </c>
      <c r="T285" s="81">
        <v>5.11</v>
      </c>
      <c r="U285" s="81">
        <v>16.59</v>
      </c>
      <c r="V285" s="340">
        <v>120.75</v>
      </c>
      <c r="W285" s="405"/>
      <c r="X285" s="405"/>
      <c r="Y285" s="405"/>
      <c r="Z285" s="68"/>
      <c r="AA285" s="68"/>
      <c r="AB285" s="81">
        <v>64.5</v>
      </c>
      <c r="AC285" s="81">
        <v>0.85</v>
      </c>
      <c r="AD285" s="81">
        <v>22.8</v>
      </c>
      <c r="AE285" s="81">
        <v>21.15</v>
      </c>
      <c r="AF285" s="81">
        <v>52.2</v>
      </c>
      <c r="AG285" s="81">
        <v>1.21</v>
      </c>
      <c r="AH285" s="81"/>
      <c r="AI285" s="81">
        <v>907.2</v>
      </c>
      <c r="AJ285" s="81">
        <v>1.45</v>
      </c>
      <c r="AK285" s="81">
        <v>0.136</v>
      </c>
      <c r="AL285" s="81">
        <v>0.043500000000000004</v>
      </c>
      <c r="AM285" s="81">
        <v>0.6880000000000001</v>
      </c>
      <c r="AN285" s="81">
        <v>3.49</v>
      </c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E285" s="223">
        <v>0.095</v>
      </c>
      <c r="BF285" s="224">
        <v>7.54</v>
      </c>
      <c r="BG285" s="224"/>
      <c r="BH285" s="224">
        <v>25</v>
      </c>
      <c r="BI285" s="224">
        <v>63.3</v>
      </c>
      <c r="BJ285" s="224">
        <v>26.4</v>
      </c>
      <c r="BK285" s="225">
        <v>0.93</v>
      </c>
    </row>
    <row r="286" spans="1:63" s="1" customFormat="1" ht="16.5" customHeight="1">
      <c r="A286" s="382" t="s">
        <v>93</v>
      </c>
      <c r="B286" s="383"/>
      <c r="C286" s="384"/>
      <c r="D286" s="30">
        <v>5</v>
      </c>
      <c r="E286" s="12">
        <v>5</v>
      </c>
      <c r="F286" s="15">
        <v>0.14</v>
      </c>
      <c r="G286" s="16">
        <v>0.75</v>
      </c>
      <c r="H286" s="16">
        <v>0.16</v>
      </c>
      <c r="I286" s="24">
        <v>10.3</v>
      </c>
      <c r="J286" s="16"/>
      <c r="K286" s="16"/>
      <c r="L286" s="16"/>
      <c r="M286" s="16"/>
      <c r="N286" s="16"/>
      <c r="O286" s="16"/>
      <c r="P286" s="16"/>
      <c r="Q286" s="42">
        <v>5</v>
      </c>
      <c r="R286" s="12">
        <v>5</v>
      </c>
      <c r="S286" s="15">
        <v>0.14</v>
      </c>
      <c r="T286" s="16">
        <v>0.75</v>
      </c>
      <c r="U286" s="16">
        <v>0.16</v>
      </c>
      <c r="V286" s="24">
        <v>10.3</v>
      </c>
      <c r="W286" s="382" t="s">
        <v>93</v>
      </c>
      <c r="X286" s="383"/>
      <c r="Y286" s="384"/>
      <c r="Z286" s="13">
        <v>5</v>
      </c>
      <c r="AA286" s="16">
        <v>5</v>
      </c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41"/>
      <c r="AP286" s="16">
        <v>5</v>
      </c>
      <c r="AQ286" s="16"/>
      <c r="AR286" s="16"/>
      <c r="AS286" s="16"/>
      <c r="AT286" s="13"/>
      <c r="AU286" s="16"/>
      <c r="AV286" s="16"/>
      <c r="AW286" s="13"/>
      <c r="AX286" s="13"/>
      <c r="AY286" s="16"/>
      <c r="AZ286" s="16"/>
      <c r="BA286" s="13"/>
      <c r="BB286" s="13"/>
      <c r="BC286" s="13"/>
      <c r="BE286" s="16"/>
      <c r="BF286" s="16"/>
      <c r="BG286" s="16"/>
      <c r="BH286" s="16"/>
      <c r="BI286" s="16"/>
      <c r="BJ286" s="16"/>
      <c r="BK286" s="16"/>
    </row>
    <row r="287" spans="1:63" s="1" customFormat="1" ht="15">
      <c r="A287" s="379" t="s">
        <v>274</v>
      </c>
      <c r="B287" s="380"/>
      <c r="C287" s="381"/>
      <c r="D287" s="23"/>
      <c r="E287" s="14"/>
      <c r="F287" s="15"/>
      <c r="G287" s="16"/>
      <c r="H287" s="16"/>
      <c r="I287" s="24"/>
      <c r="J287" s="16"/>
      <c r="K287" s="16"/>
      <c r="L287" s="16"/>
      <c r="M287" s="16"/>
      <c r="N287" s="16"/>
      <c r="O287" s="16"/>
      <c r="P287" s="16"/>
      <c r="Q287" s="15"/>
      <c r="R287" s="12"/>
      <c r="S287" s="15"/>
      <c r="T287" s="16"/>
      <c r="U287" s="13"/>
      <c r="V287" s="26"/>
      <c r="W287" s="379" t="s">
        <v>72</v>
      </c>
      <c r="X287" s="380"/>
      <c r="Y287" s="381"/>
      <c r="Z287" s="13"/>
      <c r="AA287" s="13"/>
      <c r="AB287" s="16"/>
      <c r="AC287" s="13"/>
      <c r="AD287" s="13"/>
      <c r="AE287" s="16"/>
      <c r="AF287" s="16"/>
      <c r="AG287" s="13"/>
      <c r="AH287" s="13"/>
      <c r="AI287" s="16"/>
      <c r="AJ287" s="16"/>
      <c r="AK287" s="13"/>
      <c r="AL287" s="13"/>
      <c r="AM287" s="13"/>
      <c r="AN287" s="13"/>
      <c r="AO287" s="16"/>
      <c r="AP287" s="16"/>
      <c r="AQ287" s="16"/>
      <c r="AR287" s="13"/>
      <c r="AS287" s="13"/>
      <c r="AT287" s="16"/>
      <c r="AU287" s="16"/>
      <c r="AV287" s="13"/>
      <c r="AW287" s="13"/>
      <c r="AX287" s="16"/>
      <c r="AY287" s="16"/>
      <c r="AZ287" s="13"/>
      <c r="BA287" s="13"/>
      <c r="BB287" s="13"/>
      <c r="BC287" s="13"/>
      <c r="BE287" s="16"/>
      <c r="BF287" s="16"/>
      <c r="BG287" s="16"/>
      <c r="BH287" s="16"/>
      <c r="BI287" s="16"/>
      <c r="BJ287" s="16"/>
      <c r="BK287" s="16"/>
    </row>
    <row r="288" spans="1:63" s="1" customFormat="1" ht="15">
      <c r="A288" s="379" t="s">
        <v>246</v>
      </c>
      <c r="B288" s="380"/>
      <c r="C288" s="381"/>
      <c r="D288" s="23"/>
      <c r="E288" s="12">
        <v>60</v>
      </c>
      <c r="F288" s="9"/>
      <c r="G288" s="13"/>
      <c r="H288" s="13"/>
      <c r="I288" s="26"/>
      <c r="J288" s="13"/>
      <c r="K288" s="13"/>
      <c r="L288" s="13"/>
      <c r="M288" s="13"/>
      <c r="N288" s="13"/>
      <c r="O288" s="13"/>
      <c r="P288" s="13"/>
      <c r="Q288" s="9"/>
      <c r="R288" s="12">
        <v>80</v>
      </c>
      <c r="S288" s="9"/>
      <c r="T288" s="13"/>
      <c r="U288" s="13"/>
      <c r="V288" s="26"/>
      <c r="W288" s="379" t="s">
        <v>89</v>
      </c>
      <c r="X288" s="380"/>
      <c r="Y288" s="381"/>
      <c r="Z288" s="13"/>
      <c r="AA288" s="16" t="s">
        <v>83</v>
      </c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6" t="s">
        <v>84</v>
      </c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E288" s="13"/>
      <c r="BF288" s="13"/>
      <c r="BG288" s="13"/>
      <c r="BH288" s="13"/>
      <c r="BI288" s="13"/>
      <c r="BJ288" s="13"/>
      <c r="BK288" s="13"/>
    </row>
    <row r="289" spans="1:63" s="1" customFormat="1" ht="15">
      <c r="A289" s="382" t="s">
        <v>221</v>
      </c>
      <c r="B289" s="383"/>
      <c r="C289" s="384"/>
      <c r="D289" s="23">
        <v>44</v>
      </c>
      <c r="E289" s="14">
        <v>38</v>
      </c>
      <c r="F289" s="9"/>
      <c r="G289" s="13"/>
      <c r="H289" s="13"/>
      <c r="I289" s="13"/>
      <c r="J289" s="9"/>
      <c r="K289" s="13"/>
      <c r="L289" s="13"/>
      <c r="M289" s="13"/>
      <c r="N289" s="13"/>
      <c r="O289" s="13"/>
      <c r="P289" s="321"/>
      <c r="Q289" s="23">
        <v>58</v>
      </c>
      <c r="R289" s="14">
        <v>51</v>
      </c>
      <c r="S289" s="9"/>
      <c r="T289" s="13"/>
      <c r="U289" s="13"/>
      <c r="V289" s="26"/>
      <c r="W289" s="382" t="s">
        <v>221</v>
      </c>
      <c r="X289" s="383"/>
      <c r="Y289" s="384"/>
      <c r="Z289" s="13">
        <v>52</v>
      </c>
      <c r="AA289" s="13">
        <v>38</v>
      </c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>
        <v>69</v>
      </c>
      <c r="AP289" s="13">
        <v>50</v>
      </c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E289" s="13"/>
      <c r="BF289" s="13"/>
      <c r="BG289" s="13"/>
      <c r="BH289" s="13"/>
      <c r="BI289" s="13"/>
      <c r="BJ289" s="13"/>
      <c r="BK289" s="13"/>
    </row>
    <row r="290" spans="1:63" s="1" customFormat="1" ht="15">
      <c r="A290" s="382" t="s">
        <v>66</v>
      </c>
      <c r="B290" s="383"/>
      <c r="C290" s="384"/>
      <c r="D290" s="23">
        <v>6</v>
      </c>
      <c r="E290" s="14">
        <v>6</v>
      </c>
      <c r="F290" s="9"/>
      <c r="G290" s="13"/>
      <c r="H290" s="13"/>
      <c r="I290" s="26"/>
      <c r="J290" s="13"/>
      <c r="K290" s="13"/>
      <c r="L290" s="13"/>
      <c r="M290" s="13"/>
      <c r="N290" s="13"/>
      <c r="O290" s="13"/>
      <c r="P290" s="13"/>
      <c r="Q290" s="9">
        <v>8</v>
      </c>
      <c r="R290" s="14">
        <v>8</v>
      </c>
      <c r="S290" s="9"/>
      <c r="T290" s="13"/>
      <c r="U290" s="19"/>
      <c r="V290" s="27"/>
      <c r="W290" s="382" t="s">
        <v>66</v>
      </c>
      <c r="X290" s="383"/>
      <c r="Y290" s="384"/>
      <c r="Z290" s="13">
        <v>6</v>
      </c>
      <c r="AA290" s="13">
        <v>6</v>
      </c>
      <c r="AB290" s="13"/>
      <c r="AC290" s="19"/>
      <c r="AD290" s="19"/>
      <c r="AE290" s="13"/>
      <c r="AF290" s="13"/>
      <c r="AG290" s="19"/>
      <c r="AH290" s="19"/>
      <c r="AI290" s="13"/>
      <c r="AJ290" s="13"/>
      <c r="AK290" s="19"/>
      <c r="AL290" s="19"/>
      <c r="AM290" s="19"/>
      <c r="AN290" s="19"/>
      <c r="AO290" s="13">
        <v>8</v>
      </c>
      <c r="AP290" s="13">
        <v>8</v>
      </c>
      <c r="AQ290" s="13"/>
      <c r="AR290" s="19"/>
      <c r="AS290" s="19"/>
      <c r="AT290" s="13"/>
      <c r="AU290" s="13"/>
      <c r="AV290" s="19"/>
      <c r="AW290" s="19"/>
      <c r="AX290" s="13"/>
      <c r="AY290" s="13"/>
      <c r="AZ290" s="19"/>
      <c r="BA290" s="19"/>
      <c r="BB290" s="19"/>
      <c r="BC290" s="19"/>
      <c r="BE290" s="13"/>
      <c r="BF290" s="13"/>
      <c r="BG290" s="13"/>
      <c r="BH290" s="13"/>
      <c r="BI290" s="13"/>
      <c r="BJ290" s="13"/>
      <c r="BK290" s="13"/>
    </row>
    <row r="291" spans="1:63" s="1" customFormat="1" ht="16.5" customHeight="1">
      <c r="A291" s="382" t="s">
        <v>46</v>
      </c>
      <c r="B291" s="383"/>
      <c r="C291" s="384"/>
      <c r="D291" s="23">
        <v>5</v>
      </c>
      <c r="E291" s="14">
        <v>5</v>
      </c>
      <c r="F291" s="9"/>
      <c r="G291" s="13"/>
      <c r="H291" s="13"/>
      <c r="I291" s="26"/>
      <c r="J291" s="13"/>
      <c r="K291" s="13"/>
      <c r="L291" s="13"/>
      <c r="M291" s="13"/>
      <c r="N291" s="13"/>
      <c r="O291" s="13"/>
      <c r="P291" s="13"/>
      <c r="Q291" s="9">
        <v>7</v>
      </c>
      <c r="R291" s="14">
        <v>7</v>
      </c>
      <c r="S291" s="9"/>
      <c r="T291" s="13"/>
      <c r="U291" s="13"/>
      <c r="V291" s="26"/>
      <c r="W291" s="382" t="s">
        <v>46</v>
      </c>
      <c r="X291" s="383"/>
      <c r="Y291" s="384"/>
      <c r="Z291" s="13">
        <v>5</v>
      </c>
      <c r="AA291" s="13">
        <v>5</v>
      </c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>
        <v>6.7</v>
      </c>
      <c r="AP291" s="13">
        <v>6.7</v>
      </c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E291" s="13"/>
      <c r="BF291" s="13"/>
      <c r="BG291" s="13"/>
      <c r="BH291" s="13"/>
      <c r="BI291" s="13"/>
      <c r="BJ291" s="13"/>
      <c r="BK291" s="13"/>
    </row>
    <row r="292" spans="1:63" s="1" customFormat="1" ht="16.5" customHeight="1">
      <c r="A292" s="382" t="s">
        <v>18</v>
      </c>
      <c r="B292" s="383"/>
      <c r="C292" s="384"/>
      <c r="D292" s="23">
        <v>13</v>
      </c>
      <c r="E292" s="14">
        <v>11</v>
      </c>
      <c r="F292" s="9"/>
      <c r="G292" s="13"/>
      <c r="H292" s="13"/>
      <c r="I292" s="26"/>
      <c r="J292" s="13"/>
      <c r="K292" s="13"/>
      <c r="L292" s="13"/>
      <c r="M292" s="13"/>
      <c r="N292" s="13"/>
      <c r="O292" s="13"/>
      <c r="P292" s="13"/>
      <c r="Q292" s="9">
        <v>18</v>
      </c>
      <c r="R292" s="14">
        <v>15</v>
      </c>
      <c r="S292" s="9"/>
      <c r="T292" s="13"/>
      <c r="U292" s="13"/>
      <c r="V292" s="26"/>
      <c r="W292" s="382" t="s">
        <v>18</v>
      </c>
      <c r="X292" s="383"/>
      <c r="Y292" s="384"/>
      <c r="Z292" s="13">
        <v>21</v>
      </c>
      <c r="AA292" s="13">
        <v>18</v>
      </c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>
        <v>28</v>
      </c>
      <c r="AP292" s="13">
        <v>24</v>
      </c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E292" s="13"/>
      <c r="BF292" s="13"/>
      <c r="BG292" s="13"/>
      <c r="BH292" s="13"/>
      <c r="BI292" s="13"/>
      <c r="BJ292" s="13"/>
      <c r="BK292" s="13"/>
    </row>
    <row r="293" spans="1:63" s="1" customFormat="1" ht="16.5" customHeight="1">
      <c r="A293" s="382" t="s">
        <v>19</v>
      </c>
      <c r="B293" s="383"/>
      <c r="C293" s="384"/>
      <c r="D293" s="23">
        <v>2</v>
      </c>
      <c r="E293" s="14">
        <v>2</v>
      </c>
      <c r="F293" s="9"/>
      <c r="G293" s="13"/>
      <c r="H293" s="13"/>
      <c r="I293" s="26"/>
      <c r="J293" s="13"/>
      <c r="K293" s="13"/>
      <c r="L293" s="13"/>
      <c r="M293" s="13"/>
      <c r="N293" s="13"/>
      <c r="O293" s="13"/>
      <c r="P293" s="13"/>
      <c r="Q293" s="9">
        <v>3</v>
      </c>
      <c r="R293" s="14">
        <v>3</v>
      </c>
      <c r="S293" s="9"/>
      <c r="T293" s="13"/>
      <c r="U293" s="13"/>
      <c r="V293" s="26"/>
      <c r="W293" s="382" t="s">
        <v>19</v>
      </c>
      <c r="X293" s="383"/>
      <c r="Y293" s="384"/>
      <c r="Z293" s="13">
        <v>3</v>
      </c>
      <c r="AA293" s="13">
        <v>3</v>
      </c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>
        <v>4</v>
      </c>
      <c r="AP293" s="13">
        <v>4</v>
      </c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E293" s="13"/>
      <c r="BF293" s="13"/>
      <c r="BG293" s="13"/>
      <c r="BH293" s="13"/>
      <c r="BI293" s="13"/>
      <c r="BJ293" s="13"/>
      <c r="BK293" s="13"/>
    </row>
    <row r="294" spans="1:63" s="1" customFormat="1" ht="16.5" customHeight="1">
      <c r="A294" s="477" t="s">
        <v>21</v>
      </c>
      <c r="B294" s="478"/>
      <c r="C294" s="479"/>
      <c r="D294" s="31">
        <v>4</v>
      </c>
      <c r="E294" s="20">
        <v>4</v>
      </c>
      <c r="F294" s="17"/>
      <c r="G294" s="19"/>
      <c r="H294" s="19"/>
      <c r="I294" s="27"/>
      <c r="J294" s="19"/>
      <c r="K294" s="19"/>
      <c r="L294" s="19"/>
      <c r="M294" s="19"/>
      <c r="N294" s="19"/>
      <c r="O294" s="19"/>
      <c r="P294" s="19"/>
      <c r="Q294" s="242">
        <v>5</v>
      </c>
      <c r="R294" s="20">
        <v>5</v>
      </c>
      <c r="S294" s="17"/>
      <c r="T294" s="19"/>
      <c r="U294" s="13"/>
      <c r="V294" s="26"/>
      <c r="W294" s="477" t="s">
        <v>21</v>
      </c>
      <c r="X294" s="478"/>
      <c r="Y294" s="479"/>
      <c r="Z294" s="19">
        <v>4</v>
      </c>
      <c r="AA294" s="19">
        <v>4</v>
      </c>
      <c r="AB294" s="19"/>
      <c r="AC294" s="13"/>
      <c r="AD294" s="13"/>
      <c r="AE294" s="19"/>
      <c r="AF294" s="19"/>
      <c r="AG294" s="13"/>
      <c r="AH294" s="13"/>
      <c r="AI294" s="19"/>
      <c r="AJ294" s="19"/>
      <c r="AK294" s="13"/>
      <c r="AL294" s="13"/>
      <c r="AM294" s="13"/>
      <c r="AN294" s="13"/>
      <c r="AO294" s="44">
        <v>5.3</v>
      </c>
      <c r="AP294" s="19">
        <v>5.3</v>
      </c>
      <c r="AQ294" s="19"/>
      <c r="AR294" s="13"/>
      <c r="AS294" s="13"/>
      <c r="AT294" s="19"/>
      <c r="AU294" s="19"/>
      <c r="AV294" s="13"/>
      <c r="AW294" s="13"/>
      <c r="AX294" s="19"/>
      <c r="AY294" s="19"/>
      <c r="AZ294" s="13"/>
      <c r="BA294" s="13"/>
      <c r="BB294" s="13"/>
      <c r="BC294" s="13"/>
      <c r="BE294" s="19"/>
      <c r="BF294" s="19"/>
      <c r="BG294" s="19"/>
      <c r="BH294" s="19"/>
      <c r="BI294" s="19"/>
      <c r="BJ294" s="19"/>
      <c r="BK294" s="19"/>
    </row>
    <row r="295" spans="1:63" s="1" customFormat="1" ht="15">
      <c r="A295" s="382" t="s">
        <v>19</v>
      </c>
      <c r="B295" s="383"/>
      <c r="C295" s="384"/>
      <c r="D295" s="23">
        <v>3</v>
      </c>
      <c r="E295" s="14">
        <v>3</v>
      </c>
      <c r="F295" s="9"/>
      <c r="G295" s="13"/>
      <c r="H295" s="13"/>
      <c r="I295" s="26"/>
      <c r="J295" s="13"/>
      <c r="K295" s="13"/>
      <c r="L295" s="13"/>
      <c r="M295" s="13"/>
      <c r="N295" s="13"/>
      <c r="O295" s="13"/>
      <c r="P295" s="13"/>
      <c r="Q295" s="9">
        <v>4</v>
      </c>
      <c r="R295" s="14">
        <v>4</v>
      </c>
      <c r="S295" s="9"/>
      <c r="T295" s="13"/>
      <c r="U295" s="13"/>
      <c r="V295" s="26"/>
      <c r="W295" s="382" t="s">
        <v>19</v>
      </c>
      <c r="X295" s="383"/>
      <c r="Y295" s="384"/>
      <c r="Z295" s="13">
        <v>3</v>
      </c>
      <c r="AA295" s="13">
        <v>3</v>
      </c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>
        <v>4</v>
      </c>
      <c r="AP295" s="13">
        <v>4</v>
      </c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E295" s="13"/>
      <c r="BF295" s="13"/>
      <c r="BG295" s="13"/>
      <c r="BH295" s="13"/>
      <c r="BI295" s="13"/>
      <c r="BJ295" s="13"/>
      <c r="BK295" s="13"/>
    </row>
    <row r="296" spans="1:63" s="1" customFormat="1" ht="15">
      <c r="A296" s="379" t="s">
        <v>247</v>
      </c>
      <c r="B296" s="380"/>
      <c r="C296" s="381"/>
      <c r="D296" s="23"/>
      <c r="E296" s="14">
        <v>60</v>
      </c>
      <c r="F296" s="17"/>
      <c r="G296" s="13"/>
      <c r="H296" s="13"/>
      <c r="I296" s="26"/>
      <c r="J296" s="13"/>
      <c r="K296" s="13"/>
      <c r="L296" s="13"/>
      <c r="M296" s="13"/>
      <c r="N296" s="13"/>
      <c r="O296" s="13"/>
      <c r="P296" s="13"/>
      <c r="Q296" s="9"/>
      <c r="R296" s="14">
        <v>80</v>
      </c>
      <c r="S296" s="9"/>
      <c r="T296" s="13"/>
      <c r="U296" s="13"/>
      <c r="V296" s="26"/>
      <c r="W296" s="382" t="s">
        <v>85</v>
      </c>
      <c r="X296" s="383"/>
      <c r="Y296" s="384"/>
      <c r="Z296" s="13"/>
      <c r="AA296" s="13">
        <v>50</v>
      </c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>
        <v>70</v>
      </c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E296" s="13"/>
      <c r="BF296" s="13"/>
      <c r="BG296" s="13"/>
      <c r="BH296" s="13"/>
      <c r="BI296" s="13"/>
      <c r="BJ296" s="13"/>
      <c r="BK296" s="13"/>
    </row>
    <row r="297" spans="1:63" s="1" customFormat="1" ht="15">
      <c r="A297" s="382" t="s">
        <v>260</v>
      </c>
      <c r="B297" s="383"/>
      <c r="C297" s="384"/>
      <c r="D297" s="23">
        <v>7.5</v>
      </c>
      <c r="E297" s="14">
        <v>7.5</v>
      </c>
      <c r="F297" s="32"/>
      <c r="G297" s="13"/>
      <c r="H297" s="13"/>
      <c r="I297" s="26"/>
      <c r="J297" s="13"/>
      <c r="K297" s="13"/>
      <c r="L297" s="13"/>
      <c r="M297" s="13"/>
      <c r="N297" s="13"/>
      <c r="O297" s="13"/>
      <c r="P297" s="13"/>
      <c r="Q297" s="9">
        <v>12.5</v>
      </c>
      <c r="R297" s="14">
        <v>12.5</v>
      </c>
      <c r="S297" s="9"/>
      <c r="T297" s="13"/>
      <c r="U297" s="13"/>
      <c r="V297" s="26"/>
      <c r="W297" s="382" t="s">
        <v>31</v>
      </c>
      <c r="X297" s="383"/>
      <c r="Y297" s="384"/>
      <c r="Z297" s="13">
        <v>12.5</v>
      </c>
      <c r="AA297" s="13">
        <v>12.5</v>
      </c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>
        <v>17.5</v>
      </c>
      <c r="AP297" s="13">
        <v>17.5</v>
      </c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E297" s="13"/>
      <c r="BF297" s="13"/>
      <c r="BG297" s="13"/>
      <c r="BH297" s="13"/>
      <c r="BI297" s="13"/>
      <c r="BJ297" s="13"/>
      <c r="BK297" s="13"/>
    </row>
    <row r="298" spans="1:63" s="1" customFormat="1" ht="15">
      <c r="A298" s="477" t="s">
        <v>21</v>
      </c>
      <c r="B298" s="478"/>
      <c r="C298" s="479"/>
      <c r="D298" s="31">
        <v>4</v>
      </c>
      <c r="E298" s="20">
        <v>4</v>
      </c>
      <c r="F298" s="32"/>
      <c r="G298" s="19"/>
      <c r="H298" s="19"/>
      <c r="I298" s="27"/>
      <c r="J298" s="19"/>
      <c r="K298" s="19"/>
      <c r="L298" s="19"/>
      <c r="M298" s="19"/>
      <c r="N298" s="19"/>
      <c r="O298" s="19"/>
      <c r="P298" s="19"/>
      <c r="Q298" s="17">
        <v>5</v>
      </c>
      <c r="R298" s="20">
        <v>5</v>
      </c>
      <c r="S298" s="17"/>
      <c r="T298" s="19"/>
      <c r="U298" s="13"/>
      <c r="V298" s="26"/>
      <c r="W298" s="477" t="s">
        <v>21</v>
      </c>
      <c r="X298" s="478"/>
      <c r="Y298" s="479"/>
      <c r="Z298" s="19">
        <v>4</v>
      </c>
      <c r="AA298" s="19">
        <v>4</v>
      </c>
      <c r="AB298" s="19"/>
      <c r="AC298" s="13"/>
      <c r="AD298" s="13"/>
      <c r="AE298" s="19"/>
      <c r="AF298" s="19"/>
      <c r="AG298" s="13"/>
      <c r="AH298" s="13"/>
      <c r="AI298" s="19"/>
      <c r="AJ298" s="19"/>
      <c r="AK298" s="13"/>
      <c r="AL298" s="13"/>
      <c r="AM298" s="13"/>
      <c r="AN298" s="13"/>
      <c r="AO298" s="19">
        <v>5</v>
      </c>
      <c r="AP298" s="19">
        <v>5</v>
      </c>
      <c r="AQ298" s="19"/>
      <c r="AR298" s="13"/>
      <c r="AS298" s="13"/>
      <c r="AT298" s="19"/>
      <c r="AU298" s="19"/>
      <c r="AV298" s="13"/>
      <c r="AW298" s="13"/>
      <c r="AX298" s="19"/>
      <c r="AY298" s="19"/>
      <c r="AZ298" s="13"/>
      <c r="BA298" s="13"/>
      <c r="BB298" s="13"/>
      <c r="BC298" s="13"/>
      <c r="BE298" s="19"/>
      <c r="BF298" s="19"/>
      <c r="BG298" s="19"/>
      <c r="BH298" s="19"/>
      <c r="BI298" s="19"/>
      <c r="BJ298" s="19"/>
      <c r="BK298" s="19"/>
    </row>
    <row r="299" spans="1:63" s="1" customFormat="1" ht="15">
      <c r="A299" s="382" t="s">
        <v>7</v>
      </c>
      <c r="B299" s="383"/>
      <c r="C299" s="384"/>
      <c r="D299" s="23">
        <v>2</v>
      </c>
      <c r="E299" s="14">
        <v>2</v>
      </c>
      <c r="F299" s="32"/>
      <c r="G299" s="13"/>
      <c r="H299" s="8"/>
      <c r="I299" s="26"/>
      <c r="J299" s="13"/>
      <c r="K299" s="13"/>
      <c r="L299" s="13"/>
      <c r="M299" s="13"/>
      <c r="N299" s="13"/>
      <c r="O299" s="13"/>
      <c r="P299" s="13"/>
      <c r="Q299" s="9">
        <v>3</v>
      </c>
      <c r="R299" s="14">
        <v>3</v>
      </c>
      <c r="S299" s="9"/>
      <c r="T299" s="13"/>
      <c r="U299" s="13"/>
      <c r="V299" s="26"/>
      <c r="W299" s="382" t="s">
        <v>7</v>
      </c>
      <c r="X299" s="383"/>
      <c r="Y299" s="384"/>
      <c r="Z299" s="13">
        <v>2</v>
      </c>
      <c r="AA299" s="13">
        <v>2</v>
      </c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>
        <v>3</v>
      </c>
      <c r="AP299" s="13">
        <v>3</v>
      </c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E299" s="13"/>
      <c r="BF299" s="13"/>
      <c r="BG299" s="13"/>
      <c r="BH299" s="13"/>
      <c r="BI299" s="13"/>
      <c r="BJ299" s="13"/>
      <c r="BK299" s="13"/>
    </row>
    <row r="300" spans="1:63" s="1" customFormat="1" ht="15">
      <c r="A300" s="382" t="s">
        <v>66</v>
      </c>
      <c r="B300" s="383"/>
      <c r="C300" s="384"/>
      <c r="D300" s="23">
        <v>37.5</v>
      </c>
      <c r="E300" s="14">
        <v>37.5</v>
      </c>
      <c r="F300" s="9"/>
      <c r="G300" s="13"/>
      <c r="H300" s="8"/>
      <c r="I300" s="26"/>
      <c r="J300" s="13"/>
      <c r="K300" s="13"/>
      <c r="L300" s="13"/>
      <c r="M300" s="13"/>
      <c r="N300" s="13"/>
      <c r="O300" s="13"/>
      <c r="P300" s="13"/>
      <c r="Q300" s="9">
        <v>52.5</v>
      </c>
      <c r="R300" s="14">
        <v>52.5</v>
      </c>
      <c r="S300" s="9"/>
      <c r="T300" s="13"/>
      <c r="U300" s="13"/>
      <c r="V300" s="26"/>
      <c r="W300" s="382" t="s">
        <v>66</v>
      </c>
      <c r="X300" s="383"/>
      <c r="Y300" s="384"/>
      <c r="Z300" s="13">
        <v>37.5</v>
      </c>
      <c r="AA300" s="13">
        <v>37.5</v>
      </c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>
        <v>52.5</v>
      </c>
      <c r="AP300" s="13">
        <v>52.5</v>
      </c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E300" s="13"/>
      <c r="BF300" s="13"/>
      <c r="BG300" s="13"/>
      <c r="BH300" s="13"/>
      <c r="BI300" s="13"/>
      <c r="BJ300" s="13"/>
      <c r="BK300" s="13"/>
    </row>
    <row r="301" spans="1:63" s="1" customFormat="1" ht="15">
      <c r="A301" s="379"/>
      <c r="B301" s="380"/>
      <c r="C301" s="381"/>
      <c r="D301" s="23"/>
      <c r="E301" s="12"/>
      <c r="F301" s="15">
        <v>8.83</v>
      </c>
      <c r="G301" s="16">
        <v>6.24</v>
      </c>
      <c r="H301" s="16">
        <v>10.3</v>
      </c>
      <c r="I301" s="16">
        <v>155</v>
      </c>
      <c r="J301" s="15">
        <v>0.07</v>
      </c>
      <c r="K301" s="16">
        <v>0.45</v>
      </c>
      <c r="L301" s="16">
        <v>36</v>
      </c>
      <c r="M301" s="16">
        <v>26.9</v>
      </c>
      <c r="N301" s="16">
        <v>106.21</v>
      </c>
      <c r="O301" s="16">
        <v>17.2</v>
      </c>
      <c r="P301" s="266">
        <v>1.39</v>
      </c>
      <c r="Q301" s="23"/>
      <c r="R301" s="12"/>
      <c r="S301" s="15">
        <v>10.91</v>
      </c>
      <c r="T301" s="16">
        <v>12.53</v>
      </c>
      <c r="U301" s="16">
        <v>13.79</v>
      </c>
      <c r="V301" s="16">
        <v>212</v>
      </c>
      <c r="W301" s="380"/>
      <c r="X301" s="380"/>
      <c r="Y301" s="381"/>
      <c r="Z301" s="13"/>
      <c r="AA301" s="16"/>
      <c r="AB301" s="13">
        <v>220.2</v>
      </c>
      <c r="AC301" s="16">
        <v>165.4</v>
      </c>
      <c r="AD301" s="16">
        <v>25.8</v>
      </c>
      <c r="AE301" s="13">
        <v>18</v>
      </c>
      <c r="AF301" s="13">
        <v>90.7</v>
      </c>
      <c r="AG301" s="16">
        <v>0.74</v>
      </c>
      <c r="AH301" s="16">
        <v>36</v>
      </c>
      <c r="AI301" s="13">
        <v>20</v>
      </c>
      <c r="AJ301" s="13">
        <v>0.49</v>
      </c>
      <c r="AK301" s="16">
        <v>0.05</v>
      </c>
      <c r="AL301" s="16">
        <v>0.08</v>
      </c>
      <c r="AM301" s="16">
        <v>1.77</v>
      </c>
      <c r="AN301" s="16">
        <v>0.45</v>
      </c>
      <c r="AO301" s="13"/>
      <c r="AP301" s="16"/>
      <c r="AQ301" s="13">
        <v>293.9</v>
      </c>
      <c r="AR301" s="16">
        <v>222</v>
      </c>
      <c r="AS301" s="16">
        <v>34.7</v>
      </c>
      <c r="AT301" s="13">
        <v>24.1</v>
      </c>
      <c r="AU301" s="13">
        <v>121.9</v>
      </c>
      <c r="AV301" s="16">
        <v>1</v>
      </c>
      <c r="AW301" s="16">
        <v>51</v>
      </c>
      <c r="AX301" s="13">
        <v>29</v>
      </c>
      <c r="AY301" s="13">
        <v>0.66</v>
      </c>
      <c r="AZ301" s="16">
        <v>0.06</v>
      </c>
      <c r="BA301" s="16">
        <v>0.11</v>
      </c>
      <c r="BB301" s="16">
        <v>2.37</v>
      </c>
      <c r="BC301" s="16">
        <v>0.61</v>
      </c>
      <c r="BE301" s="15">
        <v>0.06</v>
      </c>
      <c r="BF301" s="16">
        <v>0.61</v>
      </c>
      <c r="BG301" s="16">
        <v>51</v>
      </c>
      <c r="BH301" s="16">
        <v>34.7</v>
      </c>
      <c r="BI301" s="16">
        <v>121.9</v>
      </c>
      <c r="BJ301" s="16">
        <v>24.1</v>
      </c>
      <c r="BK301" s="266">
        <v>1.56</v>
      </c>
    </row>
    <row r="302" spans="1:63" s="1" customFormat="1" ht="16.5" customHeight="1">
      <c r="A302" s="379" t="s">
        <v>96</v>
      </c>
      <c r="B302" s="380"/>
      <c r="C302" s="381"/>
      <c r="D302" s="23"/>
      <c r="E302" s="12"/>
      <c r="F302" s="9"/>
      <c r="G302" s="13"/>
      <c r="H302" s="13"/>
      <c r="I302" s="26"/>
      <c r="J302" s="13"/>
      <c r="K302" s="13"/>
      <c r="L302" s="13"/>
      <c r="M302" s="13"/>
      <c r="N302" s="13"/>
      <c r="O302" s="13"/>
      <c r="P302" s="13"/>
      <c r="Q302" s="9"/>
      <c r="R302" s="14"/>
      <c r="S302" s="9"/>
      <c r="T302" s="13"/>
      <c r="U302" s="13"/>
      <c r="V302" s="14"/>
      <c r="W302" s="379" t="s">
        <v>96</v>
      </c>
      <c r="X302" s="380"/>
      <c r="Y302" s="381"/>
      <c r="Z302" s="13"/>
      <c r="AA302" s="16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E302" s="13"/>
      <c r="BF302" s="13"/>
      <c r="BG302" s="13"/>
      <c r="BH302" s="13"/>
      <c r="BI302" s="13"/>
      <c r="BJ302" s="13"/>
      <c r="BK302" s="13"/>
    </row>
    <row r="303" spans="1:63" s="1" customFormat="1" ht="16.5" customHeight="1">
      <c r="A303" s="379" t="s">
        <v>176</v>
      </c>
      <c r="B303" s="380"/>
      <c r="C303" s="381"/>
      <c r="D303" s="23"/>
      <c r="E303" s="12">
        <v>120</v>
      </c>
      <c r="F303" s="9"/>
      <c r="G303" s="13"/>
      <c r="H303" s="13"/>
      <c r="I303" s="26"/>
      <c r="J303" s="13"/>
      <c r="K303" s="13"/>
      <c r="L303" s="13"/>
      <c r="M303" s="13"/>
      <c r="N303" s="13"/>
      <c r="O303" s="13"/>
      <c r="P303" s="13"/>
      <c r="Q303" s="9"/>
      <c r="R303" s="12">
        <v>150</v>
      </c>
      <c r="S303" s="9"/>
      <c r="T303" s="13"/>
      <c r="U303" s="13"/>
      <c r="V303" s="14"/>
      <c r="W303" s="379" t="s">
        <v>176</v>
      </c>
      <c r="X303" s="380"/>
      <c r="Y303" s="381"/>
      <c r="Z303" s="13"/>
      <c r="AA303" s="16">
        <v>120</v>
      </c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6">
        <v>150</v>
      </c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E303" s="13"/>
      <c r="BF303" s="13"/>
      <c r="BG303" s="13"/>
      <c r="BH303" s="13"/>
      <c r="BI303" s="13"/>
      <c r="BJ303" s="13"/>
      <c r="BK303" s="13"/>
    </row>
    <row r="304" spans="1:63" s="1" customFormat="1" ht="16.5" customHeight="1">
      <c r="A304" s="382" t="s">
        <v>50</v>
      </c>
      <c r="B304" s="383"/>
      <c r="C304" s="384"/>
      <c r="D304" s="23">
        <v>56</v>
      </c>
      <c r="E304" s="14">
        <v>56</v>
      </c>
      <c r="F304" s="9"/>
      <c r="G304" s="13"/>
      <c r="H304" s="13"/>
      <c r="I304" s="26"/>
      <c r="J304" s="13"/>
      <c r="K304" s="13"/>
      <c r="L304" s="13"/>
      <c r="M304" s="13"/>
      <c r="N304" s="13"/>
      <c r="O304" s="13"/>
      <c r="P304" s="13"/>
      <c r="Q304" s="9">
        <v>71</v>
      </c>
      <c r="R304" s="14">
        <v>71</v>
      </c>
      <c r="S304" s="9"/>
      <c r="T304" s="13"/>
      <c r="U304" s="13"/>
      <c r="V304" s="14"/>
      <c r="W304" s="382" t="s">
        <v>50</v>
      </c>
      <c r="X304" s="383"/>
      <c r="Y304" s="384"/>
      <c r="Z304" s="13">
        <v>56</v>
      </c>
      <c r="AA304" s="13">
        <v>56</v>
      </c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>
        <v>71</v>
      </c>
      <c r="AP304" s="13">
        <v>71</v>
      </c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E304" s="13"/>
      <c r="BF304" s="13"/>
      <c r="BG304" s="13"/>
      <c r="BH304" s="13"/>
      <c r="BI304" s="13"/>
      <c r="BJ304" s="13"/>
      <c r="BK304" s="13"/>
    </row>
    <row r="305" spans="1:63" s="1" customFormat="1" ht="16.5" customHeight="1">
      <c r="A305" s="382" t="s">
        <v>258</v>
      </c>
      <c r="B305" s="383"/>
      <c r="C305" s="384"/>
      <c r="D305" s="31">
        <v>5</v>
      </c>
      <c r="E305" s="20">
        <v>5</v>
      </c>
      <c r="F305" s="21"/>
      <c r="G305" s="22"/>
      <c r="H305" s="22"/>
      <c r="I305" s="28"/>
      <c r="J305" s="22"/>
      <c r="K305" s="22"/>
      <c r="L305" s="22"/>
      <c r="M305" s="22"/>
      <c r="N305" s="22"/>
      <c r="O305" s="22"/>
      <c r="P305" s="22"/>
      <c r="Q305" s="17">
        <v>5</v>
      </c>
      <c r="R305" s="20">
        <v>5</v>
      </c>
      <c r="S305" s="21"/>
      <c r="T305" s="22"/>
      <c r="U305" s="22"/>
      <c r="V305" s="18"/>
      <c r="W305" s="477" t="s">
        <v>28</v>
      </c>
      <c r="X305" s="478"/>
      <c r="Y305" s="479"/>
      <c r="Z305" s="19">
        <v>5</v>
      </c>
      <c r="AA305" s="19">
        <v>5</v>
      </c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19">
        <v>5</v>
      </c>
      <c r="AP305" s="19">
        <v>5</v>
      </c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E305" s="22"/>
      <c r="BF305" s="22"/>
      <c r="BG305" s="22"/>
      <c r="BH305" s="22"/>
      <c r="BI305" s="22"/>
      <c r="BJ305" s="22"/>
      <c r="BK305" s="22"/>
    </row>
    <row r="306" spans="1:63" s="1" customFormat="1" ht="16.5" customHeight="1">
      <c r="A306" s="379"/>
      <c r="B306" s="380"/>
      <c r="C306" s="381"/>
      <c r="D306" s="84"/>
      <c r="E306" s="79"/>
      <c r="F306" s="80">
        <v>7.15</v>
      </c>
      <c r="G306" s="81">
        <v>4.82</v>
      </c>
      <c r="H306" s="81">
        <v>32</v>
      </c>
      <c r="I306" s="265">
        <v>200</v>
      </c>
      <c r="J306" s="223"/>
      <c r="K306" s="224"/>
      <c r="L306" s="224">
        <v>20</v>
      </c>
      <c r="M306" s="224">
        <v>39.6</v>
      </c>
      <c r="N306" s="224">
        <v>166.5</v>
      </c>
      <c r="O306" s="224">
        <v>22.4</v>
      </c>
      <c r="P306" s="225">
        <v>0.86</v>
      </c>
      <c r="Q306" s="78"/>
      <c r="R306" s="79"/>
      <c r="S306" s="80">
        <v>8.86</v>
      </c>
      <c r="T306" s="81">
        <v>5.98</v>
      </c>
      <c r="U306" s="82">
        <v>39.81</v>
      </c>
      <c r="V306" s="252">
        <v>248</v>
      </c>
      <c r="W306" s="383" t="s">
        <v>21</v>
      </c>
      <c r="X306" s="383"/>
      <c r="Y306" s="384"/>
      <c r="Z306" s="13">
        <v>1.2</v>
      </c>
      <c r="AA306" s="16">
        <v>1.2</v>
      </c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3">
        <v>2.3</v>
      </c>
      <c r="AP306" s="16">
        <v>2.3</v>
      </c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E306" s="223">
        <v>0.11</v>
      </c>
      <c r="BF306" s="224"/>
      <c r="BG306" s="224">
        <v>20</v>
      </c>
      <c r="BH306" s="224">
        <v>41.1</v>
      </c>
      <c r="BI306" s="224">
        <v>169.7</v>
      </c>
      <c r="BJ306" s="224">
        <v>24.5</v>
      </c>
      <c r="BK306" s="225">
        <v>0.92</v>
      </c>
    </row>
    <row r="307" spans="1:63" s="1" customFormat="1" ht="15">
      <c r="A307" s="404" t="s">
        <v>157</v>
      </c>
      <c r="B307" s="404"/>
      <c r="C307" s="404"/>
      <c r="D307" s="84"/>
      <c r="E307" s="79">
        <v>150</v>
      </c>
      <c r="F307" s="74"/>
      <c r="G307" s="68"/>
      <c r="H307" s="68"/>
      <c r="I307" s="75"/>
      <c r="J307" s="251"/>
      <c r="K307" s="251"/>
      <c r="L307" s="251"/>
      <c r="M307" s="251"/>
      <c r="N307" s="251"/>
      <c r="O307" s="251"/>
      <c r="P307" s="251"/>
      <c r="Q307" s="78"/>
      <c r="R307" s="79">
        <v>180</v>
      </c>
      <c r="S307" s="74"/>
      <c r="T307" s="68"/>
      <c r="U307" s="68"/>
      <c r="V307" s="77"/>
      <c r="W307" s="404" t="s">
        <v>164</v>
      </c>
      <c r="X307" s="412"/>
      <c r="Y307" s="405"/>
      <c r="Z307" s="68"/>
      <c r="AA307" s="81">
        <v>150</v>
      </c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81"/>
      <c r="AP307" s="81">
        <v>180</v>
      </c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9"/>
      <c r="BE307" s="220"/>
      <c r="BF307" s="221"/>
      <c r="BG307" s="221"/>
      <c r="BH307" s="221"/>
      <c r="BI307" s="221"/>
      <c r="BJ307" s="221"/>
      <c r="BK307" s="222"/>
    </row>
    <row r="308" spans="1:63" s="1" customFormat="1" ht="15">
      <c r="A308" s="402" t="s">
        <v>101</v>
      </c>
      <c r="B308" s="402"/>
      <c r="C308" s="402"/>
      <c r="D308" s="84">
        <v>18</v>
      </c>
      <c r="E308" s="77">
        <v>18</v>
      </c>
      <c r="F308" s="74"/>
      <c r="G308" s="68"/>
      <c r="H308" s="68"/>
      <c r="I308" s="75"/>
      <c r="J308" s="251"/>
      <c r="K308" s="251"/>
      <c r="L308" s="251"/>
      <c r="M308" s="251"/>
      <c r="N308" s="251"/>
      <c r="O308" s="251"/>
      <c r="P308" s="251"/>
      <c r="Q308" s="84">
        <v>10</v>
      </c>
      <c r="R308" s="77">
        <v>10</v>
      </c>
      <c r="S308" s="74"/>
      <c r="T308" s="68"/>
      <c r="U308" s="68"/>
      <c r="V308" s="77"/>
      <c r="W308" s="402" t="s">
        <v>22</v>
      </c>
      <c r="X308" s="406"/>
      <c r="Y308" s="403"/>
      <c r="Z308" s="68">
        <v>15</v>
      </c>
      <c r="AA308" s="68">
        <v>15</v>
      </c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>
        <v>18</v>
      </c>
      <c r="AP308" s="68">
        <v>18</v>
      </c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9"/>
      <c r="BE308" s="220"/>
      <c r="BF308" s="221"/>
      <c r="BG308" s="221"/>
      <c r="BH308" s="221"/>
      <c r="BI308" s="221"/>
      <c r="BJ308" s="221"/>
      <c r="BK308" s="222"/>
    </row>
    <row r="309" spans="1:63" ht="15.75" customHeight="1">
      <c r="A309" s="402" t="s">
        <v>6</v>
      </c>
      <c r="B309" s="402"/>
      <c r="C309" s="402"/>
      <c r="D309" s="84">
        <v>7.5</v>
      </c>
      <c r="E309" s="77">
        <v>7.5</v>
      </c>
      <c r="F309" s="74"/>
      <c r="G309" s="68"/>
      <c r="H309" s="68"/>
      <c r="I309" s="75"/>
      <c r="J309" s="251"/>
      <c r="K309" s="251"/>
      <c r="L309" s="251"/>
      <c r="M309" s="251"/>
      <c r="N309" s="251"/>
      <c r="O309" s="251"/>
      <c r="P309" s="251"/>
      <c r="Q309" s="84">
        <v>22</v>
      </c>
      <c r="R309" s="77">
        <v>20</v>
      </c>
      <c r="S309" s="74"/>
      <c r="T309" s="68"/>
      <c r="U309" s="68"/>
      <c r="V309" s="77"/>
      <c r="W309" s="402" t="s">
        <v>22</v>
      </c>
      <c r="X309" s="406"/>
      <c r="Y309" s="403"/>
      <c r="Z309" s="68">
        <v>15</v>
      </c>
      <c r="AA309" s="68">
        <v>15</v>
      </c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>
        <v>18</v>
      </c>
      <c r="AP309" s="68">
        <v>18</v>
      </c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E309" s="220"/>
      <c r="BF309" s="221"/>
      <c r="BG309" s="221"/>
      <c r="BH309" s="221"/>
      <c r="BI309" s="221"/>
      <c r="BJ309" s="221"/>
      <c r="BK309" s="222"/>
    </row>
    <row r="310" spans="1:63" ht="15.75" customHeight="1">
      <c r="A310" s="404"/>
      <c r="B310" s="412"/>
      <c r="C310" s="405"/>
      <c r="D310" s="84"/>
      <c r="E310" s="79"/>
      <c r="F310" s="80">
        <v>0.07</v>
      </c>
      <c r="G310" s="81">
        <v>0</v>
      </c>
      <c r="H310" s="81">
        <v>16.7</v>
      </c>
      <c r="I310" s="82">
        <v>93.95</v>
      </c>
      <c r="J310" s="252"/>
      <c r="K310" s="252"/>
      <c r="L310" s="252"/>
      <c r="M310" s="252"/>
      <c r="N310" s="252"/>
      <c r="O310" s="252"/>
      <c r="P310" s="252"/>
      <c r="Q310" s="84">
        <v>18</v>
      </c>
      <c r="R310" s="77">
        <v>18</v>
      </c>
      <c r="S310" s="74"/>
      <c r="T310" s="68"/>
      <c r="U310" s="68"/>
      <c r="V310" s="77"/>
      <c r="W310" s="402" t="s">
        <v>6</v>
      </c>
      <c r="X310" s="406"/>
      <c r="Y310" s="403"/>
      <c r="Z310" s="68">
        <v>12</v>
      </c>
      <c r="AA310" s="68">
        <v>12</v>
      </c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>
        <v>15</v>
      </c>
      <c r="AP310" s="68">
        <v>15</v>
      </c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E310" s="220"/>
      <c r="BF310" s="221"/>
      <c r="BG310" s="221"/>
      <c r="BH310" s="221"/>
      <c r="BI310" s="221"/>
      <c r="BJ310" s="221"/>
      <c r="BK310" s="222"/>
    </row>
    <row r="311" spans="1:63" ht="15.75" customHeight="1">
      <c r="A311" s="404" t="s">
        <v>10</v>
      </c>
      <c r="B311" s="404"/>
      <c r="C311" s="404"/>
      <c r="D311" s="84">
        <v>25</v>
      </c>
      <c r="E311" s="79">
        <v>25</v>
      </c>
      <c r="F311" s="80">
        <v>1.98</v>
      </c>
      <c r="G311" s="81">
        <v>0.25</v>
      </c>
      <c r="H311" s="81">
        <v>12.08</v>
      </c>
      <c r="I311" s="265">
        <v>58.3</v>
      </c>
      <c r="J311" s="223">
        <v>0.045</v>
      </c>
      <c r="K311" s="224"/>
      <c r="L311" s="224"/>
      <c r="M311" s="224">
        <v>10</v>
      </c>
      <c r="N311" s="224">
        <v>46.8</v>
      </c>
      <c r="O311" s="224">
        <v>13.2</v>
      </c>
      <c r="P311" s="225">
        <v>1.07</v>
      </c>
      <c r="Q311" s="78">
        <v>35</v>
      </c>
      <c r="R311" s="79">
        <v>35</v>
      </c>
      <c r="S311" s="80">
        <v>0.27</v>
      </c>
      <c r="T311" s="81">
        <v>0.11</v>
      </c>
      <c r="U311" s="81">
        <v>19.94</v>
      </c>
      <c r="V311" s="79">
        <v>111.72</v>
      </c>
      <c r="W311" s="402"/>
      <c r="X311" s="406"/>
      <c r="Y311" s="403"/>
      <c r="Z311" s="68"/>
      <c r="AA311" s="68"/>
      <c r="AB311" s="81">
        <v>1.9</v>
      </c>
      <c r="AC311" s="81">
        <v>87.4</v>
      </c>
      <c r="AD311" s="81">
        <v>23.9</v>
      </c>
      <c r="AE311" s="81">
        <v>4.5</v>
      </c>
      <c r="AF311" s="81">
        <v>11.6</v>
      </c>
      <c r="AG311" s="81">
        <v>0.94</v>
      </c>
      <c r="AH311" s="81"/>
      <c r="AI311" s="81">
        <v>2</v>
      </c>
      <c r="AJ311" s="81">
        <v>0.15</v>
      </c>
      <c r="AK311" s="81">
        <v>0.002</v>
      </c>
      <c r="AL311" s="81">
        <v>0.005</v>
      </c>
      <c r="AM311" s="81">
        <v>0.108</v>
      </c>
      <c r="AN311" s="81">
        <v>0.3</v>
      </c>
      <c r="AO311" s="81"/>
      <c r="AP311" s="81"/>
      <c r="AQ311" s="81">
        <v>2.3</v>
      </c>
      <c r="AR311" s="81">
        <v>104.8</v>
      </c>
      <c r="AS311" s="81">
        <v>28.6</v>
      </c>
      <c r="AT311" s="81">
        <v>5.4</v>
      </c>
      <c r="AU311" s="81">
        <v>13.9</v>
      </c>
      <c r="AV311" s="81">
        <v>1.12</v>
      </c>
      <c r="AW311" s="81"/>
      <c r="AX311" s="81">
        <v>2</v>
      </c>
      <c r="AY311" s="81">
        <v>0.18</v>
      </c>
      <c r="AZ311" s="81">
        <v>0.003</v>
      </c>
      <c r="BA311" s="81">
        <v>0.006</v>
      </c>
      <c r="BB311" s="81">
        <v>0.13</v>
      </c>
      <c r="BC311" s="81">
        <v>0.36</v>
      </c>
      <c r="BE311" s="223">
        <v>0.05</v>
      </c>
      <c r="BF311" s="224">
        <v>21</v>
      </c>
      <c r="BG311" s="224"/>
      <c r="BH311" s="224">
        <v>16.8</v>
      </c>
      <c r="BI311" s="224">
        <v>9.6</v>
      </c>
      <c r="BJ311" s="224">
        <v>7.85</v>
      </c>
      <c r="BK311" s="225">
        <v>0.57</v>
      </c>
    </row>
    <row r="312" spans="1:63" ht="15.75" customHeight="1">
      <c r="A312" s="404" t="s">
        <v>23</v>
      </c>
      <c r="B312" s="404"/>
      <c r="C312" s="404"/>
      <c r="D312" s="251">
        <v>30</v>
      </c>
      <c r="E312" s="252">
        <v>30</v>
      </c>
      <c r="F312" s="252">
        <v>2.64</v>
      </c>
      <c r="G312" s="252">
        <v>0.48</v>
      </c>
      <c r="H312" s="252">
        <v>13.36</v>
      </c>
      <c r="I312" s="252">
        <v>70</v>
      </c>
      <c r="J312" s="252">
        <v>0.054</v>
      </c>
      <c r="K312" s="252"/>
      <c r="L312" s="252"/>
      <c r="M312" s="252">
        <v>10.5</v>
      </c>
      <c r="N312" s="252">
        <v>47.4</v>
      </c>
      <c r="O312" s="252">
        <v>14.1</v>
      </c>
      <c r="P312" s="252">
        <v>1.17</v>
      </c>
      <c r="Q312" s="251">
        <v>40</v>
      </c>
      <c r="R312" s="252">
        <v>40</v>
      </c>
      <c r="S312" s="252">
        <v>2.98</v>
      </c>
      <c r="T312" s="252">
        <v>0.6</v>
      </c>
      <c r="U312" s="252">
        <v>15.2</v>
      </c>
      <c r="V312" s="252">
        <v>85</v>
      </c>
      <c r="W312" s="427" t="s">
        <v>23</v>
      </c>
      <c r="X312" s="427"/>
      <c r="Y312" s="427"/>
      <c r="Z312" s="251">
        <v>25</v>
      </c>
      <c r="AA312" s="252">
        <v>25</v>
      </c>
      <c r="AB312" s="252"/>
      <c r="AC312" s="252"/>
      <c r="AD312" s="252"/>
      <c r="AE312" s="252"/>
      <c r="AF312" s="252"/>
      <c r="AG312" s="252"/>
      <c r="AH312" s="252"/>
      <c r="AI312" s="252"/>
      <c r="AJ312" s="252"/>
      <c r="AK312" s="252"/>
      <c r="AL312" s="252"/>
      <c r="AM312" s="252"/>
      <c r="AN312" s="252"/>
      <c r="AO312" s="251">
        <v>30</v>
      </c>
      <c r="AP312" s="252">
        <v>30</v>
      </c>
      <c r="AQ312" s="252"/>
      <c r="AR312" s="252"/>
      <c r="AS312" s="252"/>
      <c r="AT312" s="252"/>
      <c r="AU312" s="252"/>
      <c r="AV312" s="252"/>
      <c r="AW312" s="252"/>
      <c r="AX312" s="252"/>
      <c r="AY312" s="252"/>
      <c r="AZ312" s="252"/>
      <c r="BA312" s="252"/>
      <c r="BB312" s="252"/>
      <c r="BC312" s="252"/>
      <c r="BD312" s="285"/>
      <c r="BE312" s="252">
        <v>0.06</v>
      </c>
      <c r="BF312" s="252"/>
      <c r="BG312" s="252"/>
      <c r="BH312" s="252">
        <v>12.8</v>
      </c>
      <c r="BI312" s="252">
        <v>47.4</v>
      </c>
      <c r="BJ312" s="252">
        <v>14.1</v>
      </c>
      <c r="BK312" s="252">
        <v>1.17</v>
      </c>
    </row>
    <row r="313" spans="1:63" s="107" customFormat="1" ht="15.75" customHeight="1">
      <c r="A313" s="461" t="s">
        <v>213</v>
      </c>
      <c r="B313" s="461"/>
      <c r="C313" s="461"/>
      <c r="D313" s="91"/>
      <c r="E313" s="92">
        <f>SUM(E276+E286+E288+E296+E303+E307+E311+E312)</f>
        <v>600</v>
      </c>
      <c r="F313" s="143">
        <f>SUM(F277:F312)</f>
        <v>22.070000000000004</v>
      </c>
      <c r="G313" s="143">
        <f>SUM(G277:G312)</f>
        <v>15.600000000000001</v>
      </c>
      <c r="H313" s="143">
        <f>SUM(H277:H312)</f>
        <v>94.55</v>
      </c>
      <c r="I313" s="147">
        <f>SUM(I277:I312)</f>
        <v>660</v>
      </c>
      <c r="J313" s="147">
        <f>SUM(J277:J312)</f>
        <v>0.245</v>
      </c>
      <c r="K313" s="147">
        <f>SUM(K277:K312)</f>
        <v>6.48</v>
      </c>
      <c r="L313" s="147">
        <f>SUM(L277:L312)</f>
        <v>56</v>
      </c>
      <c r="M313" s="147">
        <f>SUM(M277:M312)</f>
        <v>107</v>
      </c>
      <c r="N313" s="147">
        <f>SUM(N277:N312)</f>
        <v>417.51</v>
      </c>
      <c r="O313" s="147">
        <f>SUM(O277:O312)</f>
        <v>87.99999999999999</v>
      </c>
      <c r="P313" s="147">
        <f>SUM(P277:P312)</f>
        <v>5.239999999999999</v>
      </c>
      <c r="Q313" s="236"/>
      <c r="R313" s="92">
        <f>SUM(R276+R286+R288+R296+R303+R307+R311+R312)</f>
        <v>820</v>
      </c>
      <c r="S313" s="143">
        <f>SUM(S277:S312)</f>
        <v>25.259999999999998</v>
      </c>
      <c r="T313" s="143">
        <f>SUM(T277:T312)</f>
        <v>25.080000000000002</v>
      </c>
      <c r="U313" s="143">
        <f>SUM(U277:U312)</f>
        <v>105.49</v>
      </c>
      <c r="V313" s="143">
        <f>SUM(V277:V312)</f>
        <v>787.77</v>
      </c>
      <c r="W313" s="466" t="s">
        <v>213</v>
      </c>
      <c r="X313" s="466"/>
      <c r="Y313" s="466"/>
      <c r="Z313" s="94"/>
      <c r="AA313" s="95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94"/>
      <c r="AP313" s="95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E313" s="147">
        <f>SUM(BE277:BE312)</f>
        <v>0.375</v>
      </c>
      <c r="BF313" s="147">
        <f>SUM(BF277:BF312)</f>
        <v>29.15</v>
      </c>
      <c r="BG313" s="147">
        <f>SUM(BG277:BG312)</f>
        <v>71</v>
      </c>
      <c r="BH313" s="147">
        <f>SUM(BH277:BH312)</f>
        <v>130.4</v>
      </c>
      <c r="BI313" s="147">
        <f>SUM(BI277:BI312)</f>
        <v>411.9</v>
      </c>
      <c r="BJ313" s="147">
        <f>SUM(BJ277:BJ312)</f>
        <v>96.94999999999999</v>
      </c>
      <c r="BK313" s="147">
        <f>SUM(BK277:BK312)</f>
        <v>5.15</v>
      </c>
    </row>
    <row r="314" spans="1:63" ht="15.75" customHeight="1">
      <c r="A314" s="451" t="s">
        <v>24</v>
      </c>
      <c r="B314" s="451"/>
      <c r="C314" s="451"/>
      <c r="D314" s="84"/>
      <c r="E314" s="77"/>
      <c r="F314" s="74"/>
      <c r="G314" s="68"/>
      <c r="H314" s="68"/>
      <c r="I314" s="75"/>
      <c r="J314" s="251"/>
      <c r="K314" s="251"/>
      <c r="L314" s="251"/>
      <c r="M314" s="251"/>
      <c r="N314" s="251"/>
      <c r="O314" s="251"/>
      <c r="P314" s="251"/>
      <c r="Q314" s="74"/>
      <c r="R314" s="77"/>
      <c r="S314" s="80"/>
      <c r="T314" s="81"/>
      <c r="U314" s="81"/>
      <c r="V314" s="79"/>
      <c r="W314" s="405" t="s">
        <v>24</v>
      </c>
      <c r="X314" s="405"/>
      <c r="Y314" s="405"/>
      <c r="Z314" s="68"/>
      <c r="AA314" s="68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68"/>
      <c r="AP314" s="68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E314" s="251"/>
      <c r="BF314" s="251"/>
      <c r="BG314" s="251"/>
      <c r="BH314" s="251"/>
      <c r="BI314" s="251"/>
      <c r="BJ314" s="251"/>
      <c r="BK314" s="251"/>
    </row>
    <row r="315" spans="1:63" ht="15.75" customHeight="1" hidden="1">
      <c r="A315" s="476"/>
      <c r="B315" s="476"/>
      <c r="C315" s="476"/>
      <c r="D315" s="84"/>
      <c r="E315" s="77"/>
      <c r="F315" s="74"/>
      <c r="G315" s="68"/>
      <c r="H315" s="68"/>
      <c r="I315" s="75"/>
      <c r="J315" s="251"/>
      <c r="K315" s="251"/>
      <c r="L315" s="251"/>
      <c r="M315" s="251"/>
      <c r="N315" s="251"/>
      <c r="O315" s="251"/>
      <c r="P315" s="251"/>
      <c r="Q315" s="74"/>
      <c r="R315" s="77"/>
      <c r="S315" s="80"/>
      <c r="T315" s="81"/>
      <c r="U315" s="81"/>
      <c r="V315" s="79"/>
      <c r="W315" s="90"/>
      <c r="X315" s="90"/>
      <c r="Y315" s="83"/>
      <c r="Z315" s="68"/>
      <c r="AA315" s="68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68"/>
      <c r="AP315" s="68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E315" s="251"/>
      <c r="BF315" s="251"/>
      <c r="BG315" s="251"/>
      <c r="BH315" s="251"/>
      <c r="BI315" s="251"/>
      <c r="BJ315" s="251"/>
      <c r="BK315" s="251"/>
    </row>
    <row r="316" spans="1:63" ht="15.75" customHeight="1">
      <c r="A316" s="476" t="s">
        <v>311</v>
      </c>
      <c r="B316" s="476"/>
      <c r="C316" s="476"/>
      <c r="D316" s="84"/>
      <c r="E316" s="77"/>
      <c r="F316" s="74"/>
      <c r="G316" s="68"/>
      <c r="H316" s="68"/>
      <c r="I316" s="75"/>
      <c r="J316" s="251"/>
      <c r="K316" s="251"/>
      <c r="L316" s="251"/>
      <c r="M316" s="251"/>
      <c r="N316" s="251"/>
      <c r="O316" s="251"/>
      <c r="P316" s="251"/>
      <c r="Q316" s="74"/>
      <c r="R316" s="77"/>
      <c r="S316" s="74"/>
      <c r="T316" s="68"/>
      <c r="U316" s="68"/>
      <c r="V316" s="77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E316" s="251"/>
      <c r="BF316" s="251"/>
      <c r="BG316" s="251"/>
      <c r="BH316" s="251"/>
      <c r="BI316" s="251"/>
      <c r="BJ316" s="251"/>
      <c r="BK316" s="251"/>
    </row>
    <row r="317" spans="1:63" ht="15.75" customHeight="1">
      <c r="A317" s="476" t="s">
        <v>312</v>
      </c>
      <c r="B317" s="476"/>
      <c r="C317" s="476"/>
      <c r="D317" s="84" t="s">
        <v>244</v>
      </c>
      <c r="E317" s="79">
        <v>65</v>
      </c>
      <c r="F317" s="74"/>
      <c r="G317" s="68"/>
      <c r="H317" s="68"/>
      <c r="I317" s="75"/>
      <c r="J317" s="251"/>
      <c r="K317" s="251"/>
      <c r="L317" s="251"/>
      <c r="M317" s="251"/>
      <c r="N317" s="251"/>
      <c r="O317" s="251"/>
      <c r="P317" s="251"/>
      <c r="Q317" s="74" t="s">
        <v>244</v>
      </c>
      <c r="R317" s="79">
        <v>65</v>
      </c>
      <c r="S317" s="74"/>
      <c r="T317" s="68"/>
      <c r="U317" s="68"/>
      <c r="V317" s="77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E317" s="251"/>
      <c r="BF317" s="251"/>
      <c r="BG317" s="251"/>
      <c r="BH317" s="251"/>
      <c r="BI317" s="251"/>
      <c r="BJ317" s="251"/>
      <c r="BK317" s="251"/>
    </row>
    <row r="318" spans="1:63" ht="15.75" customHeight="1" hidden="1">
      <c r="A318" s="428"/>
      <c r="B318" s="428"/>
      <c r="C318" s="428"/>
      <c r="D318" s="84"/>
      <c r="E318" s="77"/>
      <c r="F318" s="74"/>
      <c r="G318" s="68"/>
      <c r="H318" s="68"/>
      <c r="I318" s="75"/>
      <c r="J318" s="251"/>
      <c r="K318" s="251"/>
      <c r="L318" s="251"/>
      <c r="M318" s="251"/>
      <c r="N318" s="251"/>
      <c r="O318" s="251"/>
      <c r="P318" s="251"/>
      <c r="Q318" s="74"/>
      <c r="R318" s="77"/>
      <c r="S318" s="74"/>
      <c r="T318" s="68"/>
      <c r="U318" s="68"/>
      <c r="V318" s="77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E318" s="251"/>
      <c r="BF318" s="251"/>
      <c r="BG318" s="251"/>
      <c r="BH318" s="251"/>
      <c r="BI318" s="251"/>
      <c r="BJ318" s="251"/>
      <c r="BK318" s="251"/>
    </row>
    <row r="319" spans="1:63" ht="15.75" customHeight="1">
      <c r="A319" s="428" t="s">
        <v>254</v>
      </c>
      <c r="B319" s="428"/>
      <c r="C319" s="428"/>
      <c r="D319" s="116">
        <v>37</v>
      </c>
      <c r="E319" s="117">
        <v>37</v>
      </c>
      <c r="F319" s="118"/>
      <c r="G319" s="119"/>
      <c r="H319" s="119"/>
      <c r="I319" s="139"/>
      <c r="J319" s="257"/>
      <c r="K319" s="257"/>
      <c r="L319" s="257"/>
      <c r="M319" s="257"/>
      <c r="N319" s="257"/>
      <c r="O319" s="257"/>
      <c r="P319" s="257"/>
      <c r="Q319" s="118">
        <v>37</v>
      </c>
      <c r="R319" s="117">
        <v>37</v>
      </c>
      <c r="S319" s="118"/>
      <c r="T319" s="119"/>
      <c r="U319" s="119"/>
      <c r="V319" s="117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E319" s="257"/>
      <c r="BF319" s="257"/>
      <c r="BG319" s="257"/>
      <c r="BH319" s="257"/>
      <c r="BI319" s="257"/>
      <c r="BJ319" s="257"/>
      <c r="BK319" s="257"/>
    </row>
    <row r="320" spans="1:63" ht="15.75" customHeight="1">
      <c r="A320" s="428" t="s">
        <v>6</v>
      </c>
      <c r="B320" s="428"/>
      <c r="C320" s="428"/>
      <c r="D320" s="116">
        <v>2</v>
      </c>
      <c r="E320" s="117">
        <v>2</v>
      </c>
      <c r="F320" s="118"/>
      <c r="G320" s="119"/>
      <c r="H320" s="119"/>
      <c r="I320" s="139"/>
      <c r="J320" s="257"/>
      <c r="K320" s="257"/>
      <c r="L320" s="257"/>
      <c r="M320" s="257"/>
      <c r="N320" s="257"/>
      <c r="O320" s="257"/>
      <c r="P320" s="257"/>
      <c r="Q320" s="118">
        <v>2</v>
      </c>
      <c r="R320" s="117">
        <v>2</v>
      </c>
      <c r="S320" s="118"/>
      <c r="T320" s="119"/>
      <c r="U320" s="119"/>
      <c r="V320" s="117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E320" s="257"/>
      <c r="BF320" s="257"/>
      <c r="BG320" s="257"/>
      <c r="BH320" s="257"/>
      <c r="BI320" s="257"/>
      <c r="BJ320" s="257"/>
      <c r="BK320" s="257"/>
    </row>
    <row r="321" spans="1:63" ht="15.75" customHeight="1">
      <c r="A321" s="428" t="s">
        <v>19</v>
      </c>
      <c r="B321" s="428"/>
      <c r="C321" s="428"/>
      <c r="D321" s="116">
        <v>1.7</v>
      </c>
      <c r="E321" s="117">
        <v>1.7</v>
      </c>
      <c r="F321" s="118"/>
      <c r="G321" s="119"/>
      <c r="H321" s="119"/>
      <c r="I321" s="139"/>
      <c r="J321" s="257"/>
      <c r="K321" s="257"/>
      <c r="L321" s="257"/>
      <c r="M321" s="257"/>
      <c r="N321" s="257"/>
      <c r="O321" s="257"/>
      <c r="P321" s="257"/>
      <c r="Q321" s="118">
        <v>1.7</v>
      </c>
      <c r="R321" s="117">
        <v>1.7</v>
      </c>
      <c r="S321" s="118"/>
      <c r="T321" s="119"/>
      <c r="U321" s="119"/>
      <c r="V321" s="117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E321" s="257"/>
      <c r="BF321" s="257"/>
      <c r="BG321" s="257"/>
      <c r="BH321" s="257"/>
      <c r="BI321" s="257"/>
      <c r="BJ321" s="257"/>
      <c r="BK321" s="257"/>
    </row>
    <row r="322" spans="1:63" ht="15.75" customHeight="1">
      <c r="A322" s="428" t="s">
        <v>255</v>
      </c>
      <c r="B322" s="428"/>
      <c r="C322" s="428"/>
      <c r="D322" s="151" t="s">
        <v>313</v>
      </c>
      <c r="E322" s="152">
        <v>2</v>
      </c>
      <c r="F322" s="153"/>
      <c r="G322" s="154"/>
      <c r="H322" s="154"/>
      <c r="I322" s="155"/>
      <c r="J322" s="260"/>
      <c r="K322" s="260"/>
      <c r="L322" s="260"/>
      <c r="M322" s="260"/>
      <c r="N322" s="260"/>
      <c r="O322" s="260"/>
      <c r="P322" s="260"/>
      <c r="Q322" s="243" t="s">
        <v>313</v>
      </c>
      <c r="R322" s="117">
        <v>2</v>
      </c>
      <c r="S322" s="118"/>
      <c r="T322" s="119"/>
      <c r="U322" s="119"/>
      <c r="V322" s="117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E322" s="260"/>
      <c r="BF322" s="260"/>
      <c r="BG322" s="260"/>
      <c r="BH322" s="260"/>
      <c r="BI322" s="260"/>
      <c r="BJ322" s="260"/>
      <c r="BK322" s="260"/>
    </row>
    <row r="323" spans="1:63" ht="15.75" customHeight="1">
      <c r="A323" s="428" t="s">
        <v>45</v>
      </c>
      <c r="B323" s="428"/>
      <c r="C323" s="428"/>
      <c r="D323" s="116">
        <v>0.3</v>
      </c>
      <c r="E323" s="117">
        <v>0.3</v>
      </c>
      <c r="F323" s="118"/>
      <c r="G323" s="119"/>
      <c r="H323" s="119"/>
      <c r="I323" s="139"/>
      <c r="J323" s="257"/>
      <c r="K323" s="257"/>
      <c r="L323" s="257"/>
      <c r="M323" s="257"/>
      <c r="N323" s="257"/>
      <c r="O323" s="257"/>
      <c r="P323" s="257"/>
      <c r="Q323" s="118">
        <v>0.3</v>
      </c>
      <c r="R323" s="117">
        <v>0.3</v>
      </c>
      <c r="S323" s="118"/>
      <c r="T323" s="119"/>
      <c r="U323" s="119"/>
      <c r="V323" s="117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E323" s="257"/>
      <c r="BF323" s="257"/>
      <c r="BG323" s="257"/>
      <c r="BH323" s="257"/>
      <c r="BI323" s="257"/>
      <c r="BJ323" s="257"/>
      <c r="BK323" s="257"/>
    </row>
    <row r="324" spans="1:63" ht="15.75" customHeight="1">
      <c r="A324" s="433" t="s">
        <v>66</v>
      </c>
      <c r="B324" s="433"/>
      <c r="C324" s="433"/>
      <c r="D324" s="84">
        <v>15</v>
      </c>
      <c r="E324" s="77">
        <v>15</v>
      </c>
      <c r="F324" s="74"/>
      <c r="G324" s="68"/>
      <c r="H324" s="68"/>
      <c r="I324" s="75"/>
      <c r="J324" s="251"/>
      <c r="K324" s="251"/>
      <c r="L324" s="251"/>
      <c r="M324" s="251"/>
      <c r="N324" s="251"/>
      <c r="O324" s="251"/>
      <c r="P324" s="251"/>
      <c r="Q324" s="74">
        <v>15</v>
      </c>
      <c r="R324" s="77">
        <v>15</v>
      </c>
      <c r="S324" s="74"/>
      <c r="T324" s="68"/>
      <c r="U324" s="68"/>
      <c r="V324" s="77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E324" s="251"/>
      <c r="BF324" s="251"/>
      <c r="BG324" s="251"/>
      <c r="BH324" s="251"/>
      <c r="BI324" s="251"/>
      <c r="BJ324" s="251"/>
      <c r="BK324" s="251"/>
    </row>
    <row r="325" spans="1:63" ht="15.75" customHeight="1">
      <c r="A325" s="485" t="s">
        <v>8</v>
      </c>
      <c r="B325" s="485"/>
      <c r="C325" s="485"/>
      <c r="D325" s="84">
        <v>0.6</v>
      </c>
      <c r="E325" s="77">
        <v>0.6</v>
      </c>
      <c r="F325" s="74"/>
      <c r="G325" s="68"/>
      <c r="H325" s="68"/>
      <c r="I325" s="75"/>
      <c r="J325" s="251"/>
      <c r="K325" s="251"/>
      <c r="L325" s="251"/>
      <c r="M325" s="251"/>
      <c r="N325" s="251"/>
      <c r="O325" s="251"/>
      <c r="P325" s="251"/>
      <c r="Q325" s="74">
        <v>0.6</v>
      </c>
      <c r="R325" s="77">
        <v>0.6</v>
      </c>
      <c r="S325" s="74"/>
      <c r="T325" s="68"/>
      <c r="U325" s="68"/>
      <c r="V325" s="77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E325" s="251"/>
      <c r="BF325" s="251"/>
      <c r="BG325" s="251"/>
      <c r="BH325" s="251"/>
      <c r="BI325" s="251"/>
      <c r="BJ325" s="251"/>
      <c r="BK325" s="251"/>
    </row>
    <row r="326" spans="1:63" ht="15.75" customHeight="1">
      <c r="A326" s="433" t="s">
        <v>314</v>
      </c>
      <c r="B326" s="433"/>
      <c r="C326" s="433"/>
      <c r="D326" s="84">
        <v>0.6</v>
      </c>
      <c r="E326" s="77">
        <v>0.6</v>
      </c>
      <c r="F326" s="74"/>
      <c r="G326" s="68"/>
      <c r="H326" s="68"/>
      <c r="I326" s="75"/>
      <c r="J326" s="251"/>
      <c r="K326" s="251"/>
      <c r="L326" s="251"/>
      <c r="M326" s="251"/>
      <c r="N326" s="251"/>
      <c r="O326" s="251"/>
      <c r="P326" s="251"/>
      <c r="Q326" s="74">
        <v>0.6</v>
      </c>
      <c r="R326" s="77">
        <v>0.6</v>
      </c>
      <c r="S326" s="74"/>
      <c r="T326" s="68"/>
      <c r="U326" s="68"/>
      <c r="V326" s="77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E326" s="251"/>
      <c r="BF326" s="251"/>
      <c r="BG326" s="251"/>
      <c r="BH326" s="251"/>
      <c r="BI326" s="251"/>
      <c r="BJ326" s="251"/>
      <c r="BK326" s="251"/>
    </row>
    <row r="327" spans="1:63" ht="12.75" customHeight="1" hidden="1">
      <c r="A327" s="433"/>
      <c r="B327" s="433"/>
      <c r="C327" s="433"/>
      <c r="D327" s="84"/>
      <c r="E327" s="77"/>
      <c r="F327" s="80"/>
      <c r="G327" s="81"/>
      <c r="H327" s="81"/>
      <c r="I327" s="82"/>
      <c r="J327" s="252"/>
      <c r="K327" s="252"/>
      <c r="L327" s="252"/>
      <c r="M327" s="252"/>
      <c r="N327" s="252"/>
      <c r="O327" s="252"/>
      <c r="P327" s="252"/>
      <c r="Q327" s="74"/>
      <c r="R327" s="77"/>
      <c r="S327" s="80"/>
      <c r="T327" s="81"/>
      <c r="U327" s="81"/>
      <c r="V327" s="7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E327" s="252"/>
      <c r="BF327" s="252"/>
      <c r="BG327" s="252"/>
      <c r="BH327" s="252"/>
      <c r="BI327" s="252"/>
      <c r="BJ327" s="252"/>
      <c r="BK327" s="252"/>
    </row>
    <row r="328" spans="1:63" ht="15.75" customHeight="1">
      <c r="A328" s="433" t="s">
        <v>315</v>
      </c>
      <c r="B328" s="433"/>
      <c r="C328" s="433"/>
      <c r="D328" s="84">
        <v>30</v>
      </c>
      <c r="E328" s="77">
        <v>27.7</v>
      </c>
      <c r="F328" s="74"/>
      <c r="G328" s="68"/>
      <c r="H328" s="68"/>
      <c r="I328" s="75"/>
      <c r="J328" s="251"/>
      <c r="K328" s="251"/>
      <c r="L328" s="251"/>
      <c r="M328" s="251"/>
      <c r="N328" s="251"/>
      <c r="O328" s="251"/>
      <c r="P328" s="251"/>
      <c r="Q328" s="74">
        <v>30</v>
      </c>
      <c r="R328" s="77">
        <v>27.7</v>
      </c>
      <c r="S328" s="74"/>
      <c r="T328" s="68"/>
      <c r="U328" s="68"/>
      <c r="V328" s="77"/>
      <c r="W328" s="405" t="s">
        <v>201</v>
      </c>
      <c r="X328" s="405"/>
      <c r="Y328" s="405"/>
      <c r="Z328" s="68"/>
      <c r="AA328" s="81">
        <v>30</v>
      </c>
      <c r="AB328" s="68"/>
      <c r="AC328" s="81"/>
      <c r="AD328" s="81"/>
      <c r="AE328" s="68"/>
      <c r="AF328" s="68"/>
      <c r="AG328" s="81"/>
      <c r="AH328" s="81"/>
      <c r="AI328" s="68"/>
      <c r="AJ328" s="68"/>
      <c r="AK328" s="81"/>
      <c r="AL328" s="81"/>
      <c r="AM328" s="81"/>
      <c r="AN328" s="81"/>
      <c r="AO328" s="68"/>
      <c r="AP328" s="81">
        <v>30</v>
      </c>
      <c r="AQ328" s="68"/>
      <c r="AR328" s="81"/>
      <c r="AS328" s="81"/>
      <c r="AT328" s="68"/>
      <c r="AU328" s="68"/>
      <c r="AV328" s="81"/>
      <c r="AW328" s="81"/>
      <c r="AX328" s="68"/>
      <c r="AY328" s="68"/>
      <c r="AZ328" s="81"/>
      <c r="BA328" s="81"/>
      <c r="BB328" s="81"/>
      <c r="BC328" s="81"/>
      <c r="BE328" s="251"/>
      <c r="BF328" s="251"/>
      <c r="BG328" s="251"/>
      <c r="BH328" s="251"/>
      <c r="BI328" s="251"/>
      <c r="BJ328" s="251"/>
      <c r="BK328" s="251"/>
    </row>
    <row r="329" spans="1:63" ht="19.5" customHeight="1">
      <c r="A329" s="433" t="s">
        <v>55</v>
      </c>
      <c r="B329" s="433"/>
      <c r="C329" s="433"/>
      <c r="D329" s="84">
        <v>0.03</v>
      </c>
      <c r="E329" s="79">
        <v>1.2</v>
      </c>
      <c r="F329" s="80"/>
      <c r="G329" s="81"/>
      <c r="H329" s="81"/>
      <c r="I329" s="82"/>
      <c r="J329" s="252"/>
      <c r="K329" s="252"/>
      <c r="L329" s="252"/>
      <c r="M329" s="252"/>
      <c r="N329" s="252"/>
      <c r="O329" s="252"/>
      <c r="P329" s="252"/>
      <c r="Q329" s="74">
        <v>0.03</v>
      </c>
      <c r="R329" s="79">
        <v>1.2</v>
      </c>
      <c r="S329" s="80"/>
      <c r="T329" s="81"/>
      <c r="U329" s="81"/>
      <c r="V329" s="7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E329" s="252"/>
      <c r="BF329" s="252"/>
      <c r="BG329" s="252"/>
      <c r="BH329" s="252"/>
      <c r="BI329" s="252"/>
      <c r="BJ329" s="252"/>
      <c r="BK329" s="252"/>
    </row>
    <row r="330" spans="1:63" ht="14.25" customHeight="1">
      <c r="A330" s="433" t="s">
        <v>6</v>
      </c>
      <c r="B330" s="433"/>
      <c r="C330" s="433"/>
      <c r="D330" s="84">
        <v>1.5</v>
      </c>
      <c r="E330" s="77">
        <v>1.5</v>
      </c>
      <c r="F330" s="74"/>
      <c r="G330" s="68"/>
      <c r="H330" s="68"/>
      <c r="I330" s="75"/>
      <c r="J330" s="251"/>
      <c r="K330" s="251"/>
      <c r="L330" s="251"/>
      <c r="M330" s="251"/>
      <c r="N330" s="251"/>
      <c r="O330" s="251"/>
      <c r="P330" s="251"/>
      <c r="Q330" s="74">
        <v>1.5</v>
      </c>
      <c r="R330" s="77">
        <v>1.5</v>
      </c>
      <c r="S330" s="74"/>
      <c r="T330" s="68"/>
      <c r="U330" s="68"/>
      <c r="V330" s="77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E330" s="251"/>
      <c r="BF330" s="251"/>
      <c r="BG330" s="251"/>
      <c r="BH330" s="251"/>
      <c r="BI330" s="251"/>
      <c r="BJ330" s="251"/>
      <c r="BK330" s="251"/>
    </row>
    <row r="331" spans="1:63" ht="18" customHeight="1">
      <c r="A331" s="433" t="s">
        <v>21</v>
      </c>
      <c r="B331" s="433"/>
      <c r="C331" s="433"/>
      <c r="D331" s="84">
        <v>1.2</v>
      </c>
      <c r="E331" s="77">
        <v>1.2</v>
      </c>
      <c r="F331" s="74"/>
      <c r="G331" s="68"/>
      <c r="H331" s="68"/>
      <c r="I331" s="75"/>
      <c r="J331" s="251"/>
      <c r="K331" s="251"/>
      <c r="L331" s="251"/>
      <c r="M331" s="251"/>
      <c r="N331" s="251"/>
      <c r="O331" s="251"/>
      <c r="P331" s="251"/>
      <c r="Q331" s="74">
        <v>1.2</v>
      </c>
      <c r="R331" s="77">
        <v>1.2</v>
      </c>
      <c r="S331" s="74"/>
      <c r="T331" s="68"/>
      <c r="U331" s="68"/>
      <c r="V331" s="77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E331" s="251"/>
      <c r="BF331" s="251"/>
      <c r="BG331" s="251"/>
      <c r="BH331" s="251"/>
      <c r="BI331" s="251"/>
      <c r="BJ331" s="251"/>
      <c r="BK331" s="251"/>
    </row>
    <row r="332" spans="1:63" ht="15.75" customHeight="1">
      <c r="A332" s="402" t="s">
        <v>113</v>
      </c>
      <c r="B332" s="402"/>
      <c r="C332" s="402"/>
      <c r="D332" s="156" t="s">
        <v>316</v>
      </c>
      <c r="E332" s="77">
        <v>1.5</v>
      </c>
      <c r="F332" s="74"/>
      <c r="G332" s="68"/>
      <c r="H332" s="68"/>
      <c r="I332" s="75"/>
      <c r="J332" s="251"/>
      <c r="K332" s="251"/>
      <c r="L332" s="251"/>
      <c r="M332" s="251"/>
      <c r="N332" s="251"/>
      <c r="O332" s="251"/>
      <c r="P332" s="251"/>
      <c r="Q332" s="244" t="s">
        <v>316</v>
      </c>
      <c r="R332" s="77">
        <v>1.5</v>
      </c>
      <c r="S332" s="74"/>
      <c r="T332" s="68"/>
      <c r="U332" s="68"/>
      <c r="V332" s="77"/>
      <c r="W332" s="403" t="s">
        <v>113</v>
      </c>
      <c r="X332" s="403"/>
      <c r="Y332" s="403"/>
      <c r="Z332" s="68" t="s">
        <v>106</v>
      </c>
      <c r="AA332" s="68">
        <v>1.5</v>
      </c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 t="s">
        <v>106</v>
      </c>
      <c r="AP332" s="68">
        <v>1.5</v>
      </c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E332" s="251"/>
      <c r="BF332" s="251"/>
      <c r="BG332" s="251"/>
      <c r="BH332" s="251"/>
      <c r="BI332" s="251"/>
      <c r="BJ332" s="251"/>
      <c r="BK332" s="251"/>
    </row>
    <row r="333" spans="1:63" ht="15.75" customHeight="1">
      <c r="A333" s="402" t="s">
        <v>256</v>
      </c>
      <c r="B333" s="402"/>
      <c r="C333" s="402"/>
      <c r="D333" s="84">
        <v>0.2</v>
      </c>
      <c r="E333" s="79">
        <v>0.2</v>
      </c>
      <c r="F333" s="80"/>
      <c r="G333" s="81"/>
      <c r="H333" s="81"/>
      <c r="I333" s="82"/>
      <c r="J333" s="252"/>
      <c r="K333" s="252"/>
      <c r="L333" s="252"/>
      <c r="M333" s="252"/>
      <c r="N333" s="252"/>
      <c r="O333" s="252"/>
      <c r="P333" s="252"/>
      <c r="Q333" s="74">
        <v>0.23</v>
      </c>
      <c r="R333" s="79">
        <v>0.23</v>
      </c>
      <c r="S333" s="80"/>
      <c r="T333" s="81"/>
      <c r="U333" s="81"/>
      <c r="V333" s="79"/>
      <c r="W333" s="403"/>
      <c r="X333" s="403"/>
      <c r="Y333" s="403"/>
      <c r="Z333" s="68"/>
      <c r="AA333" s="68"/>
      <c r="AB333" s="81">
        <v>12.81</v>
      </c>
      <c r="AC333" s="81">
        <v>34.29</v>
      </c>
      <c r="AD333" s="81">
        <v>45.54</v>
      </c>
      <c r="AE333" s="81">
        <v>6.9</v>
      </c>
      <c r="AF333" s="81">
        <v>63.48</v>
      </c>
      <c r="AG333" s="81">
        <v>0.168</v>
      </c>
      <c r="AH333" s="81">
        <v>16.59</v>
      </c>
      <c r="AI333" s="81">
        <v>8.88</v>
      </c>
      <c r="AJ333" s="81">
        <v>0.08310000000000001</v>
      </c>
      <c r="AK333" s="81">
        <v>0.014</v>
      </c>
      <c r="AL333" s="81">
        <v>0.0795</v>
      </c>
      <c r="AM333" s="81">
        <v>0.137</v>
      </c>
      <c r="AN333" s="81">
        <v>0.06810000000000001</v>
      </c>
      <c r="AO333" s="81"/>
      <c r="AP333" s="81"/>
      <c r="AQ333" s="81">
        <v>12.81</v>
      </c>
      <c r="AR333" s="81">
        <v>34.29</v>
      </c>
      <c r="AS333" s="81">
        <v>45.54</v>
      </c>
      <c r="AT333" s="81">
        <v>6.9</v>
      </c>
      <c r="AU333" s="81">
        <v>63.48</v>
      </c>
      <c r="AV333" s="81">
        <v>0.168</v>
      </c>
      <c r="AW333" s="81">
        <v>16.59</v>
      </c>
      <c r="AX333" s="81">
        <v>8.88</v>
      </c>
      <c r="AY333" s="81">
        <v>0.08310000000000001</v>
      </c>
      <c r="AZ333" s="81">
        <v>0.014</v>
      </c>
      <c r="BA333" s="81">
        <v>0.0795</v>
      </c>
      <c r="BB333" s="81">
        <v>0.137</v>
      </c>
      <c r="BC333" s="81">
        <v>0.06810000000000001</v>
      </c>
      <c r="BE333" s="252"/>
      <c r="BF333" s="252"/>
      <c r="BG333" s="252"/>
      <c r="BH333" s="252"/>
      <c r="BI333" s="252"/>
      <c r="BJ333" s="252"/>
      <c r="BK333" s="252"/>
    </row>
    <row r="334" spans="1:63" ht="15.75" customHeight="1">
      <c r="A334" s="104"/>
      <c r="B334" s="105"/>
      <c r="C334" s="105"/>
      <c r="D334" s="84"/>
      <c r="E334" s="79"/>
      <c r="F334" s="80">
        <v>4.61</v>
      </c>
      <c r="G334" s="81">
        <v>0.37</v>
      </c>
      <c r="H334" s="81">
        <v>14.59</v>
      </c>
      <c r="I334" s="265">
        <v>101</v>
      </c>
      <c r="J334" s="223">
        <v>0.48</v>
      </c>
      <c r="K334" s="224">
        <v>0.02</v>
      </c>
      <c r="L334" s="224">
        <v>17</v>
      </c>
      <c r="M334" s="224">
        <v>55.4</v>
      </c>
      <c r="N334" s="224">
        <v>45.1</v>
      </c>
      <c r="O334" s="224">
        <v>10.8</v>
      </c>
      <c r="P334" s="225">
        <v>0.45</v>
      </c>
      <c r="Q334" s="84"/>
      <c r="R334" s="79"/>
      <c r="S334" s="80">
        <v>4.61</v>
      </c>
      <c r="T334" s="81">
        <v>0.37</v>
      </c>
      <c r="U334" s="81">
        <v>14.59</v>
      </c>
      <c r="V334" s="265">
        <v>101</v>
      </c>
      <c r="W334" s="223">
        <v>0.48</v>
      </c>
      <c r="X334" s="224">
        <v>0.02</v>
      </c>
      <c r="Y334" s="224">
        <v>17</v>
      </c>
      <c r="Z334" s="224">
        <v>25.4</v>
      </c>
      <c r="AA334" s="224">
        <v>45.1</v>
      </c>
      <c r="AB334" s="224">
        <v>10.8</v>
      </c>
      <c r="AC334" s="225">
        <v>0.45</v>
      </c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E334" s="223">
        <v>0.48</v>
      </c>
      <c r="BF334" s="224">
        <v>0.02</v>
      </c>
      <c r="BG334" s="224">
        <v>17</v>
      </c>
      <c r="BH334" s="224">
        <v>55.4</v>
      </c>
      <c r="BI334" s="224">
        <v>45.1</v>
      </c>
      <c r="BJ334" s="224">
        <v>10.8</v>
      </c>
      <c r="BK334" s="225">
        <v>0.45</v>
      </c>
    </row>
    <row r="335" spans="1:63" ht="15.75" customHeight="1">
      <c r="A335" s="407" t="s">
        <v>77</v>
      </c>
      <c r="B335" s="407"/>
      <c r="C335" s="407"/>
      <c r="D335" s="116"/>
      <c r="E335" s="117"/>
      <c r="F335" s="80"/>
      <c r="G335" s="81"/>
      <c r="H335" s="81"/>
      <c r="I335" s="82"/>
      <c r="J335" s="252"/>
      <c r="K335" s="252"/>
      <c r="L335" s="252"/>
      <c r="M335" s="252"/>
      <c r="N335" s="252"/>
      <c r="O335" s="252"/>
      <c r="P335" s="252"/>
      <c r="Q335" s="80"/>
      <c r="R335" s="79"/>
      <c r="S335" s="80"/>
      <c r="T335" s="81"/>
      <c r="U335" s="81"/>
      <c r="V335" s="79"/>
      <c r="W335" s="405" t="s">
        <v>173</v>
      </c>
      <c r="X335" s="405"/>
      <c r="Y335" s="405"/>
      <c r="Z335" s="68"/>
      <c r="AA335" s="81" t="s">
        <v>175</v>
      </c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68"/>
      <c r="AP335" s="81" t="s">
        <v>174</v>
      </c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E335" s="252"/>
      <c r="BF335" s="252"/>
      <c r="BG335" s="252"/>
      <c r="BH335" s="252"/>
      <c r="BI335" s="252"/>
      <c r="BJ335" s="252"/>
      <c r="BK335" s="252"/>
    </row>
    <row r="336" spans="1:63" ht="15.75" customHeight="1">
      <c r="A336" s="407" t="s">
        <v>293</v>
      </c>
      <c r="B336" s="407"/>
      <c r="C336" s="407"/>
      <c r="D336" s="84"/>
      <c r="E336" s="79">
        <v>150</v>
      </c>
      <c r="F336" s="74"/>
      <c r="G336" s="68"/>
      <c r="H336" s="68"/>
      <c r="I336" s="75"/>
      <c r="J336" s="251"/>
      <c r="K336" s="251"/>
      <c r="L336" s="251"/>
      <c r="M336" s="251"/>
      <c r="N336" s="251"/>
      <c r="O336" s="251"/>
      <c r="P336" s="251"/>
      <c r="Q336" s="74"/>
      <c r="R336" s="79">
        <v>180</v>
      </c>
      <c r="S336" s="74"/>
      <c r="T336" s="68"/>
      <c r="U336" s="68"/>
      <c r="V336" s="77"/>
      <c r="W336" s="403" t="s">
        <v>9</v>
      </c>
      <c r="X336" s="403"/>
      <c r="Y336" s="403"/>
      <c r="Z336" s="68">
        <v>0.2</v>
      </c>
      <c r="AA336" s="68">
        <v>0.2</v>
      </c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68">
        <v>0.3</v>
      </c>
      <c r="AP336" s="68">
        <v>0.3</v>
      </c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E336" s="251"/>
      <c r="BF336" s="251"/>
      <c r="BG336" s="251"/>
      <c r="BH336" s="251"/>
      <c r="BI336" s="251"/>
      <c r="BJ336" s="251"/>
      <c r="BK336" s="251"/>
    </row>
    <row r="337" spans="1:63" ht="15.75" customHeight="1">
      <c r="A337" s="417" t="s">
        <v>76</v>
      </c>
      <c r="B337" s="417"/>
      <c r="C337" s="417"/>
      <c r="D337" s="84">
        <v>2</v>
      </c>
      <c r="E337" s="77">
        <v>2</v>
      </c>
      <c r="F337" s="74"/>
      <c r="G337" s="68"/>
      <c r="H337" s="68"/>
      <c r="I337" s="75"/>
      <c r="J337" s="251"/>
      <c r="K337" s="251"/>
      <c r="L337" s="251"/>
      <c r="M337" s="251"/>
      <c r="N337" s="251"/>
      <c r="O337" s="251"/>
      <c r="P337" s="251"/>
      <c r="Q337" s="74">
        <v>3</v>
      </c>
      <c r="R337" s="77">
        <v>3</v>
      </c>
      <c r="S337" s="74"/>
      <c r="T337" s="68"/>
      <c r="U337" s="68"/>
      <c r="V337" s="77"/>
      <c r="W337" s="403" t="s">
        <v>6</v>
      </c>
      <c r="X337" s="403"/>
      <c r="Y337" s="403"/>
      <c r="Z337" s="68">
        <v>7</v>
      </c>
      <c r="AA337" s="68">
        <v>7</v>
      </c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68">
        <v>10</v>
      </c>
      <c r="AP337" s="68">
        <v>10</v>
      </c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E337" s="251"/>
      <c r="BF337" s="251"/>
      <c r="BG337" s="251"/>
      <c r="BH337" s="251"/>
      <c r="BI337" s="251"/>
      <c r="BJ337" s="251"/>
      <c r="BK337" s="251"/>
    </row>
    <row r="338" spans="1:63" ht="15.75" customHeight="1">
      <c r="A338" s="417" t="s">
        <v>25</v>
      </c>
      <c r="B338" s="417"/>
      <c r="C338" s="417"/>
      <c r="D338" s="84">
        <v>75</v>
      </c>
      <c r="E338" s="77">
        <v>75</v>
      </c>
      <c r="F338" s="74"/>
      <c r="G338" s="68"/>
      <c r="H338" s="68"/>
      <c r="I338" s="75"/>
      <c r="J338" s="251"/>
      <c r="K338" s="251"/>
      <c r="L338" s="251"/>
      <c r="M338" s="251"/>
      <c r="N338" s="251"/>
      <c r="O338" s="251"/>
      <c r="P338" s="251"/>
      <c r="Q338" s="74">
        <v>90</v>
      </c>
      <c r="R338" s="77">
        <v>90</v>
      </c>
      <c r="S338" s="74"/>
      <c r="T338" s="68"/>
      <c r="U338" s="68"/>
      <c r="V338" s="77"/>
      <c r="W338" s="403" t="s">
        <v>66</v>
      </c>
      <c r="X338" s="403"/>
      <c r="Y338" s="403"/>
      <c r="Z338" s="68">
        <v>130</v>
      </c>
      <c r="AA338" s="68">
        <v>130</v>
      </c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68">
        <v>150</v>
      </c>
      <c r="AP338" s="68">
        <v>150</v>
      </c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E338" s="251"/>
      <c r="BF338" s="251"/>
      <c r="BG338" s="251"/>
      <c r="BH338" s="251"/>
      <c r="BI338" s="251"/>
      <c r="BJ338" s="251"/>
      <c r="BK338" s="251"/>
    </row>
    <row r="339" spans="1:63" ht="15.75" customHeight="1">
      <c r="A339" s="417" t="s">
        <v>66</v>
      </c>
      <c r="B339" s="417"/>
      <c r="C339" s="417"/>
      <c r="D339" s="84">
        <v>90</v>
      </c>
      <c r="E339" s="77">
        <v>90</v>
      </c>
      <c r="F339" s="74"/>
      <c r="G339" s="68"/>
      <c r="H339" s="68"/>
      <c r="I339" s="75"/>
      <c r="J339" s="251"/>
      <c r="K339" s="251"/>
      <c r="L339" s="251"/>
      <c r="M339" s="251"/>
      <c r="N339" s="251"/>
      <c r="O339" s="251"/>
      <c r="P339" s="251"/>
      <c r="Q339" s="74">
        <v>120</v>
      </c>
      <c r="R339" s="77">
        <v>120</v>
      </c>
      <c r="S339" s="74"/>
      <c r="T339" s="68"/>
      <c r="U339" s="68"/>
      <c r="V339" s="77"/>
      <c r="W339" s="85"/>
      <c r="X339" s="85"/>
      <c r="Y339" s="85"/>
      <c r="Z339" s="68"/>
      <c r="AA339" s="68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68"/>
      <c r="AP339" s="68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E339" s="251"/>
      <c r="BF339" s="251"/>
      <c r="BG339" s="251"/>
      <c r="BH339" s="251"/>
      <c r="BI339" s="251"/>
      <c r="BJ339" s="251"/>
      <c r="BK339" s="251"/>
    </row>
    <row r="340" spans="1:63" ht="15.75" customHeight="1">
      <c r="A340" s="417" t="s">
        <v>27</v>
      </c>
      <c r="B340" s="417"/>
      <c r="C340" s="417"/>
      <c r="D340" s="84">
        <v>7</v>
      </c>
      <c r="E340" s="77">
        <v>7</v>
      </c>
      <c r="F340" s="74"/>
      <c r="G340" s="68"/>
      <c r="H340" s="68"/>
      <c r="I340" s="75"/>
      <c r="J340" s="251"/>
      <c r="K340" s="251"/>
      <c r="L340" s="251"/>
      <c r="M340" s="251"/>
      <c r="N340" s="251"/>
      <c r="O340" s="251"/>
      <c r="P340" s="251"/>
      <c r="Q340" s="74">
        <v>10</v>
      </c>
      <c r="R340" s="77">
        <v>10</v>
      </c>
      <c r="S340" s="74"/>
      <c r="T340" s="68"/>
      <c r="U340" s="68"/>
      <c r="V340" s="77"/>
      <c r="W340" s="85"/>
      <c r="X340" s="85"/>
      <c r="Y340" s="85"/>
      <c r="Z340" s="68"/>
      <c r="AA340" s="68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68"/>
      <c r="AP340" s="68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E340" s="251"/>
      <c r="BF340" s="251"/>
      <c r="BG340" s="251"/>
      <c r="BH340" s="251"/>
      <c r="BI340" s="251"/>
      <c r="BJ340" s="251"/>
      <c r="BK340" s="251"/>
    </row>
    <row r="341" spans="1:63" ht="15.75" customHeight="1">
      <c r="A341" s="417"/>
      <c r="B341" s="417"/>
      <c r="C341" s="417"/>
      <c r="D341" s="84"/>
      <c r="E341" s="77"/>
      <c r="F341" s="80">
        <v>1.05</v>
      </c>
      <c r="G341" s="81">
        <v>0.94</v>
      </c>
      <c r="H341" s="81">
        <v>16.76</v>
      </c>
      <c r="I341" s="265">
        <v>76.35</v>
      </c>
      <c r="J341" s="223">
        <v>0.03</v>
      </c>
      <c r="K341" s="224">
        <v>0.98</v>
      </c>
      <c r="L341" s="224">
        <v>15</v>
      </c>
      <c r="M341" s="224">
        <v>104.3</v>
      </c>
      <c r="N341" s="224">
        <v>67.5</v>
      </c>
      <c r="O341" s="224">
        <v>10.5</v>
      </c>
      <c r="P341" s="225">
        <v>0.1</v>
      </c>
      <c r="Q341" s="78"/>
      <c r="R341" s="79"/>
      <c r="S341" s="80">
        <v>2.21</v>
      </c>
      <c r="T341" s="81">
        <v>2.09</v>
      </c>
      <c r="U341" s="81">
        <v>8.31</v>
      </c>
      <c r="V341" s="79">
        <v>121.1</v>
      </c>
      <c r="W341" s="403"/>
      <c r="X341" s="403"/>
      <c r="Y341" s="403"/>
      <c r="Z341" s="68"/>
      <c r="AA341" s="68"/>
      <c r="AB341" s="81">
        <v>0.2</v>
      </c>
      <c r="AC341" s="81">
        <v>5.2</v>
      </c>
      <c r="AD341" s="81">
        <v>8</v>
      </c>
      <c r="AE341" s="81">
        <v>0.9</v>
      </c>
      <c r="AF341" s="81">
        <v>1.6</v>
      </c>
      <c r="AG341" s="81">
        <v>0.19</v>
      </c>
      <c r="AH341" s="81"/>
      <c r="AI341" s="81"/>
      <c r="AJ341" s="81"/>
      <c r="AK341" s="81"/>
      <c r="AL341" s="81">
        <v>0.002</v>
      </c>
      <c r="AM341" s="81">
        <v>0.016</v>
      </c>
      <c r="AN341" s="81">
        <v>0.02</v>
      </c>
      <c r="AO341" s="81"/>
      <c r="AP341" s="81"/>
      <c r="AQ341" s="81">
        <v>0.3</v>
      </c>
      <c r="AR341" s="81">
        <v>7.7</v>
      </c>
      <c r="AS341" s="81">
        <v>10</v>
      </c>
      <c r="AT341" s="81">
        <v>1.3</v>
      </c>
      <c r="AU341" s="81">
        <v>2.5</v>
      </c>
      <c r="AV341" s="81">
        <v>0.28</v>
      </c>
      <c r="AW341" s="81"/>
      <c r="AX341" s="81"/>
      <c r="AY341" s="81"/>
      <c r="AZ341" s="81"/>
      <c r="BA341" s="81">
        <v>0.003</v>
      </c>
      <c r="BB341" s="81">
        <v>0.024</v>
      </c>
      <c r="BC341" s="81">
        <v>0.03</v>
      </c>
      <c r="BE341" s="223">
        <v>0.036</v>
      </c>
      <c r="BF341" s="224">
        <v>1.17</v>
      </c>
      <c r="BG341" s="224">
        <v>18</v>
      </c>
      <c r="BH341" s="224">
        <v>118.6</v>
      </c>
      <c r="BI341" s="224">
        <v>81</v>
      </c>
      <c r="BJ341" s="224">
        <v>12.6</v>
      </c>
      <c r="BK341" s="225">
        <v>0.12</v>
      </c>
    </row>
    <row r="342" spans="1:63" s="107" customFormat="1" ht="15.75" customHeight="1">
      <c r="A342" s="461" t="s">
        <v>214</v>
      </c>
      <c r="B342" s="461"/>
      <c r="C342" s="461"/>
      <c r="D342" s="91"/>
      <c r="E342" s="92">
        <f>SUM(E317+E336)</f>
        <v>215</v>
      </c>
      <c r="F342" s="143">
        <f>SUM(F317:F341)</f>
        <v>5.66</v>
      </c>
      <c r="G342" s="143">
        <f>SUM(G317:G341)</f>
        <v>1.31</v>
      </c>
      <c r="H342" s="143">
        <f>SUM(H317:H341)</f>
        <v>31.35</v>
      </c>
      <c r="I342" s="147">
        <f>SUM(I317:I341)</f>
        <v>177.35</v>
      </c>
      <c r="J342" s="147">
        <f aca="true" t="shared" si="19" ref="J342:P342">SUM(J317:J341)</f>
        <v>0.51</v>
      </c>
      <c r="K342" s="147">
        <f t="shared" si="19"/>
        <v>1</v>
      </c>
      <c r="L342" s="147">
        <f t="shared" si="19"/>
        <v>32</v>
      </c>
      <c r="M342" s="147">
        <f t="shared" si="19"/>
        <v>159.7</v>
      </c>
      <c r="N342" s="147">
        <f t="shared" si="19"/>
        <v>112.6</v>
      </c>
      <c r="O342" s="147">
        <f t="shared" si="19"/>
        <v>21.3</v>
      </c>
      <c r="P342" s="147">
        <f t="shared" si="19"/>
        <v>0.55</v>
      </c>
      <c r="Q342" s="241"/>
      <c r="R342" s="92">
        <f>SUM(R317+R336)</f>
        <v>245</v>
      </c>
      <c r="S342" s="143">
        <f>SUM(S317:S341)</f>
        <v>6.82</v>
      </c>
      <c r="T342" s="143">
        <f>SUM(T317:T341)</f>
        <v>2.46</v>
      </c>
      <c r="U342" s="143">
        <f>SUM(U317:U341)</f>
        <v>22.9</v>
      </c>
      <c r="V342" s="143">
        <f>SUM(V317:V341)</f>
        <v>222.1</v>
      </c>
      <c r="W342" s="466" t="s">
        <v>214</v>
      </c>
      <c r="X342" s="466"/>
      <c r="Y342" s="466"/>
      <c r="Z342" s="94"/>
      <c r="AA342" s="95"/>
      <c r="AB342" s="144"/>
      <c r="AC342" s="94"/>
      <c r="AD342" s="94"/>
      <c r="AE342" s="144"/>
      <c r="AF342" s="144"/>
      <c r="AG342" s="94"/>
      <c r="AH342" s="94"/>
      <c r="AI342" s="144"/>
      <c r="AJ342" s="144"/>
      <c r="AK342" s="94"/>
      <c r="AL342" s="94"/>
      <c r="AM342" s="94"/>
      <c r="AN342" s="94"/>
      <c r="AO342" s="148"/>
      <c r="AP342" s="144"/>
      <c r="AQ342" s="144"/>
      <c r="AR342" s="94"/>
      <c r="AS342" s="94"/>
      <c r="AT342" s="144"/>
      <c r="AU342" s="144"/>
      <c r="AV342" s="94"/>
      <c r="AW342" s="94"/>
      <c r="AX342" s="144"/>
      <c r="AY342" s="144"/>
      <c r="AZ342" s="94"/>
      <c r="BA342" s="94"/>
      <c r="BB342" s="94"/>
      <c r="BC342" s="94"/>
      <c r="BE342" s="147">
        <f aca="true" t="shared" si="20" ref="BE342:BK342">SUM(BE317:BE341)</f>
        <v>0.516</v>
      </c>
      <c r="BF342" s="147">
        <f t="shared" si="20"/>
        <v>1.19</v>
      </c>
      <c r="BG342" s="147">
        <f t="shared" si="20"/>
        <v>35</v>
      </c>
      <c r="BH342" s="147">
        <f t="shared" si="20"/>
        <v>174</v>
      </c>
      <c r="BI342" s="147">
        <f t="shared" si="20"/>
        <v>126.1</v>
      </c>
      <c r="BJ342" s="147">
        <f t="shared" si="20"/>
        <v>23.4</v>
      </c>
      <c r="BK342" s="147">
        <f t="shared" si="20"/>
        <v>0.5700000000000001</v>
      </c>
    </row>
    <row r="343" spans="1:63" s="111" customFormat="1" ht="15.75" customHeight="1">
      <c r="A343" s="486" t="s">
        <v>215</v>
      </c>
      <c r="B343" s="486"/>
      <c r="C343" s="486"/>
      <c r="D343" s="109"/>
      <c r="E343" s="108">
        <f>SUM(E273+E313+E342)</f>
        <v>1163</v>
      </c>
      <c r="F343" s="108">
        <f>SUM(F273+F313+F342)</f>
        <v>38.16</v>
      </c>
      <c r="G343" s="108">
        <f>SUM(G273+G313+G342)</f>
        <v>32.400000000000006</v>
      </c>
      <c r="H343" s="108">
        <f>SUM(H273+H313+H342)</f>
        <v>186.37</v>
      </c>
      <c r="I343" s="231">
        <f>SUM(I273+I313+I342)</f>
        <v>1278.03</v>
      </c>
      <c r="J343" s="231">
        <f>SUM(J273+J313+J342)</f>
        <v>0.8049999999999999</v>
      </c>
      <c r="K343" s="231">
        <f>SUM(K273+K313+K342)</f>
        <v>7.58</v>
      </c>
      <c r="L343" s="231">
        <f>SUM(L273+L313+L342)</f>
        <v>108</v>
      </c>
      <c r="M343" s="231">
        <f>SUM(M273+M313+M342)</f>
        <v>277.29999999999995</v>
      </c>
      <c r="N343" s="231">
        <f>SUM(N273+N313+N342)</f>
        <v>559.51</v>
      </c>
      <c r="O343" s="231">
        <f>SUM(O273+O313+O342)</f>
        <v>120.59999999999998</v>
      </c>
      <c r="P343" s="231">
        <f>SUM(P273+P313+P342)</f>
        <v>6.659999999999999</v>
      </c>
      <c r="Q343" s="237"/>
      <c r="R343" s="108">
        <f>SUM(R273+R313+R342)</f>
        <v>1495</v>
      </c>
      <c r="S343" s="108">
        <f>SUM(S273+S313+S342)</f>
        <v>44.41</v>
      </c>
      <c r="T343" s="108">
        <f>SUM(T273+T313+T342)</f>
        <v>45.38</v>
      </c>
      <c r="U343" s="108">
        <f>SUM(U273+U313+U342)</f>
        <v>204.82</v>
      </c>
      <c r="V343" s="108">
        <f>SUM(V273+V313+V342)</f>
        <v>1543.7099999999998</v>
      </c>
      <c r="W343" s="487" t="s">
        <v>215</v>
      </c>
      <c r="X343" s="487"/>
      <c r="Y343" s="487"/>
      <c r="Z343" s="110"/>
      <c r="AA343" s="110"/>
      <c r="AB343" s="138"/>
      <c r="AC343" s="157"/>
      <c r="AD343" s="157"/>
      <c r="AE343" s="138"/>
      <c r="AF343" s="138"/>
      <c r="AG343" s="157"/>
      <c r="AH343" s="157"/>
      <c r="AI343" s="138"/>
      <c r="AJ343" s="138"/>
      <c r="AK343" s="157"/>
      <c r="AL343" s="157"/>
      <c r="AM343" s="157"/>
      <c r="AN343" s="157"/>
      <c r="AO343" s="110"/>
      <c r="AP343" s="110"/>
      <c r="AQ343" s="138"/>
      <c r="AR343" s="157"/>
      <c r="AS343" s="157"/>
      <c r="AT343" s="138"/>
      <c r="AU343" s="138"/>
      <c r="AV343" s="157"/>
      <c r="AW343" s="157"/>
      <c r="AX343" s="138"/>
      <c r="AY343" s="138"/>
      <c r="AZ343" s="157"/>
      <c r="BA343" s="157"/>
      <c r="BB343" s="157"/>
      <c r="BC343" s="157"/>
      <c r="BE343" s="231">
        <f>SUM(BE273+BE313+BE342)</f>
        <v>0.9410000000000001</v>
      </c>
      <c r="BF343" s="231">
        <f>SUM(BF273+BF313+BF342)</f>
        <v>30.44</v>
      </c>
      <c r="BG343" s="231">
        <f>SUM(BG273+BG313+BG342)</f>
        <v>126</v>
      </c>
      <c r="BH343" s="231">
        <f>SUM(BH273+BH313+BH342)</f>
        <v>315</v>
      </c>
      <c r="BI343" s="231">
        <f>SUM(BI273+BI313+BI342)</f>
        <v>567.4</v>
      </c>
      <c r="BJ343" s="231">
        <f>SUM(BJ273+BJ313+BJ342)</f>
        <v>131.64999999999998</v>
      </c>
      <c r="BK343" s="231">
        <f>SUM(BK273+BK313+BK342)</f>
        <v>6.590000000000001</v>
      </c>
    </row>
    <row r="344" spans="1:63" ht="15.75" customHeight="1">
      <c r="A344" s="455" t="s">
        <v>37</v>
      </c>
      <c r="B344" s="455"/>
      <c r="C344" s="455"/>
      <c r="D344" s="84"/>
      <c r="E344" s="77"/>
      <c r="F344" s="74"/>
      <c r="G344" s="68"/>
      <c r="H344" s="68"/>
      <c r="I344" s="75"/>
      <c r="J344" s="251"/>
      <c r="K344" s="251"/>
      <c r="L344" s="251"/>
      <c r="M344" s="251"/>
      <c r="N344" s="251"/>
      <c r="O344" s="251"/>
      <c r="P344" s="251"/>
      <c r="Q344" s="74"/>
      <c r="R344" s="77"/>
      <c r="S344" s="80"/>
      <c r="T344" s="81"/>
      <c r="U344" s="81"/>
      <c r="V344" s="79"/>
      <c r="W344" s="460" t="s">
        <v>37</v>
      </c>
      <c r="X344" s="460"/>
      <c r="Y344" s="460"/>
      <c r="Z344" s="68"/>
      <c r="AA344" s="68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68"/>
      <c r="AP344" s="68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E344" s="251"/>
      <c r="BF344" s="251"/>
      <c r="BG344" s="251"/>
      <c r="BH344" s="251"/>
      <c r="BI344" s="251"/>
      <c r="BJ344" s="251"/>
      <c r="BK344" s="251"/>
    </row>
    <row r="345" spans="1:63" ht="15.75" customHeight="1">
      <c r="A345" s="451" t="s">
        <v>171</v>
      </c>
      <c r="B345" s="451"/>
      <c r="C345" s="451"/>
      <c r="D345" s="84"/>
      <c r="E345" s="77"/>
      <c r="F345" s="74"/>
      <c r="G345" s="68"/>
      <c r="H345" s="68"/>
      <c r="I345" s="75"/>
      <c r="J345" s="251"/>
      <c r="K345" s="251"/>
      <c r="L345" s="251"/>
      <c r="M345" s="251"/>
      <c r="N345" s="251"/>
      <c r="O345" s="251"/>
      <c r="P345" s="251"/>
      <c r="Q345" s="74"/>
      <c r="R345" s="77"/>
      <c r="S345" s="74"/>
      <c r="T345" s="68"/>
      <c r="U345" s="68"/>
      <c r="V345" s="77"/>
      <c r="W345" s="405" t="s">
        <v>171</v>
      </c>
      <c r="X345" s="405"/>
      <c r="Y345" s="405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E345" s="251"/>
      <c r="BF345" s="251"/>
      <c r="BG345" s="251"/>
      <c r="BH345" s="251"/>
      <c r="BI345" s="251"/>
      <c r="BJ345" s="251"/>
      <c r="BK345" s="251"/>
    </row>
    <row r="346" spans="1:63" ht="15.75" customHeight="1">
      <c r="A346" s="404" t="s">
        <v>317</v>
      </c>
      <c r="B346" s="404"/>
      <c r="C346" s="404"/>
      <c r="D346" s="84"/>
      <c r="E346" s="127"/>
      <c r="F346" s="74"/>
      <c r="G346" s="68"/>
      <c r="H346" s="68"/>
      <c r="I346" s="75"/>
      <c r="J346" s="251"/>
      <c r="K346" s="251"/>
      <c r="L346" s="251"/>
      <c r="M346" s="251"/>
      <c r="N346" s="251"/>
      <c r="O346" s="251"/>
      <c r="P346" s="251"/>
      <c r="Q346" s="74"/>
      <c r="R346" s="127"/>
      <c r="S346" s="74"/>
      <c r="T346" s="68"/>
      <c r="U346" s="81"/>
      <c r="V346" s="79"/>
      <c r="W346" s="405" t="s">
        <v>67</v>
      </c>
      <c r="X346" s="405"/>
      <c r="Y346" s="405"/>
      <c r="Z346" s="68"/>
      <c r="AA346" s="101"/>
      <c r="AB346" s="68"/>
      <c r="AC346" s="81"/>
      <c r="AD346" s="81"/>
      <c r="AE346" s="68"/>
      <c r="AF346" s="68"/>
      <c r="AG346" s="81"/>
      <c r="AH346" s="81"/>
      <c r="AI346" s="68"/>
      <c r="AJ346" s="68"/>
      <c r="AK346" s="81"/>
      <c r="AL346" s="81"/>
      <c r="AM346" s="81"/>
      <c r="AN346" s="81"/>
      <c r="AO346" s="68"/>
      <c r="AP346" s="101"/>
      <c r="AQ346" s="68"/>
      <c r="AR346" s="81"/>
      <c r="AS346" s="81"/>
      <c r="AT346" s="68"/>
      <c r="AU346" s="68"/>
      <c r="AV346" s="81"/>
      <c r="AW346" s="81"/>
      <c r="AX346" s="68"/>
      <c r="AY346" s="68"/>
      <c r="AZ346" s="81"/>
      <c r="BA346" s="81"/>
      <c r="BB346" s="81"/>
      <c r="BC346" s="81"/>
      <c r="BE346" s="251"/>
      <c r="BF346" s="251"/>
      <c r="BG346" s="251"/>
      <c r="BH346" s="251"/>
      <c r="BI346" s="251"/>
      <c r="BJ346" s="251"/>
      <c r="BK346" s="251"/>
    </row>
    <row r="347" spans="1:63" ht="15.75" customHeight="1">
      <c r="A347" s="404" t="s">
        <v>318</v>
      </c>
      <c r="B347" s="404"/>
      <c r="C347" s="404"/>
      <c r="D347" s="84"/>
      <c r="E347" s="79">
        <v>150</v>
      </c>
      <c r="F347" s="74"/>
      <c r="G347" s="68"/>
      <c r="H347" s="68"/>
      <c r="I347" s="75"/>
      <c r="J347" s="251"/>
      <c r="K347" s="251"/>
      <c r="L347" s="251"/>
      <c r="M347" s="251"/>
      <c r="N347" s="251"/>
      <c r="O347" s="251"/>
      <c r="P347" s="251"/>
      <c r="Q347" s="74"/>
      <c r="R347" s="79">
        <v>200</v>
      </c>
      <c r="S347" s="74"/>
      <c r="T347" s="68"/>
      <c r="U347" s="81"/>
      <c r="V347" s="79"/>
      <c r="W347" s="405" t="s">
        <v>187</v>
      </c>
      <c r="X347" s="405"/>
      <c r="Y347" s="405"/>
      <c r="Z347" s="68"/>
      <c r="AA347" s="81">
        <v>150</v>
      </c>
      <c r="AB347" s="68"/>
      <c r="AC347" s="81"/>
      <c r="AD347" s="81"/>
      <c r="AE347" s="68"/>
      <c r="AF347" s="68"/>
      <c r="AG347" s="81"/>
      <c r="AH347" s="81"/>
      <c r="AI347" s="68"/>
      <c r="AJ347" s="68"/>
      <c r="AK347" s="81"/>
      <c r="AL347" s="81"/>
      <c r="AM347" s="81"/>
      <c r="AN347" s="81"/>
      <c r="AO347" s="68"/>
      <c r="AP347" s="81">
        <v>200</v>
      </c>
      <c r="AQ347" s="68"/>
      <c r="AR347" s="81"/>
      <c r="AS347" s="81"/>
      <c r="AT347" s="68"/>
      <c r="AU347" s="68"/>
      <c r="AV347" s="81"/>
      <c r="AW347" s="81"/>
      <c r="AX347" s="68"/>
      <c r="AY347" s="68"/>
      <c r="AZ347" s="81"/>
      <c r="BA347" s="81"/>
      <c r="BB347" s="81"/>
      <c r="BC347" s="81"/>
      <c r="BE347" s="251"/>
      <c r="BF347" s="251"/>
      <c r="BG347" s="251"/>
      <c r="BH347" s="251"/>
      <c r="BI347" s="251"/>
      <c r="BJ347" s="251"/>
      <c r="BK347" s="251"/>
    </row>
    <row r="348" spans="1:63" ht="15.75" customHeight="1">
      <c r="A348" s="402" t="s">
        <v>25</v>
      </c>
      <c r="B348" s="402"/>
      <c r="C348" s="402"/>
      <c r="D348" s="84">
        <v>105</v>
      </c>
      <c r="E348" s="77">
        <v>105</v>
      </c>
      <c r="F348" s="74"/>
      <c r="G348" s="68"/>
      <c r="H348" s="68"/>
      <c r="I348" s="75"/>
      <c r="J348" s="251"/>
      <c r="K348" s="251"/>
      <c r="L348" s="251"/>
      <c r="M348" s="251"/>
      <c r="N348" s="251"/>
      <c r="O348" s="251"/>
      <c r="P348" s="251"/>
      <c r="Q348" s="74">
        <v>140</v>
      </c>
      <c r="R348" s="77">
        <v>140</v>
      </c>
      <c r="S348" s="74"/>
      <c r="T348" s="68"/>
      <c r="U348" s="81"/>
      <c r="V348" s="79"/>
      <c r="W348" s="403" t="s">
        <v>25</v>
      </c>
      <c r="X348" s="403"/>
      <c r="Y348" s="403"/>
      <c r="Z348" s="68">
        <v>105</v>
      </c>
      <c r="AA348" s="68">
        <v>105</v>
      </c>
      <c r="AB348" s="68"/>
      <c r="AC348" s="81"/>
      <c r="AD348" s="81"/>
      <c r="AE348" s="68"/>
      <c r="AF348" s="68"/>
      <c r="AG348" s="81"/>
      <c r="AH348" s="81"/>
      <c r="AI348" s="68"/>
      <c r="AJ348" s="68"/>
      <c r="AK348" s="81"/>
      <c r="AL348" s="81"/>
      <c r="AM348" s="81"/>
      <c r="AN348" s="81"/>
      <c r="AO348" s="68">
        <v>140</v>
      </c>
      <c r="AP348" s="68">
        <v>140</v>
      </c>
      <c r="AQ348" s="68"/>
      <c r="AR348" s="81"/>
      <c r="AS348" s="81"/>
      <c r="AT348" s="68"/>
      <c r="AU348" s="68"/>
      <c r="AV348" s="81"/>
      <c r="AW348" s="81"/>
      <c r="AX348" s="68"/>
      <c r="AY348" s="68"/>
      <c r="AZ348" s="81"/>
      <c r="BA348" s="81"/>
      <c r="BB348" s="81"/>
      <c r="BC348" s="81"/>
      <c r="BE348" s="251"/>
      <c r="BF348" s="251"/>
      <c r="BG348" s="251"/>
      <c r="BH348" s="251"/>
      <c r="BI348" s="251"/>
      <c r="BJ348" s="251"/>
      <c r="BK348" s="251"/>
    </row>
    <row r="349" spans="1:63" ht="15.75" customHeight="1">
      <c r="A349" s="402" t="s">
        <v>145</v>
      </c>
      <c r="B349" s="402"/>
      <c r="C349" s="402"/>
      <c r="D349" s="84">
        <v>12</v>
      </c>
      <c r="E349" s="77">
        <v>12</v>
      </c>
      <c r="F349" s="74"/>
      <c r="G349" s="68"/>
      <c r="H349" s="68"/>
      <c r="I349" s="75"/>
      <c r="J349" s="251"/>
      <c r="K349" s="251"/>
      <c r="L349" s="251"/>
      <c r="M349" s="251"/>
      <c r="N349" s="251"/>
      <c r="O349" s="251"/>
      <c r="P349" s="251"/>
      <c r="Q349" s="74">
        <v>16</v>
      </c>
      <c r="R349" s="77">
        <v>16</v>
      </c>
      <c r="S349" s="74"/>
      <c r="T349" s="68"/>
      <c r="U349" s="81"/>
      <c r="V349" s="79"/>
      <c r="W349" s="403" t="s">
        <v>50</v>
      </c>
      <c r="X349" s="403"/>
      <c r="Y349" s="403"/>
      <c r="Z349" s="68">
        <v>12</v>
      </c>
      <c r="AA349" s="68">
        <v>12</v>
      </c>
      <c r="AB349" s="68"/>
      <c r="AC349" s="81"/>
      <c r="AD349" s="81"/>
      <c r="AE349" s="68"/>
      <c r="AF349" s="68"/>
      <c r="AG349" s="81"/>
      <c r="AH349" s="81"/>
      <c r="AI349" s="68"/>
      <c r="AJ349" s="68"/>
      <c r="AK349" s="81"/>
      <c r="AL349" s="81"/>
      <c r="AM349" s="81"/>
      <c r="AN349" s="81"/>
      <c r="AO349" s="68">
        <v>16</v>
      </c>
      <c r="AP349" s="68">
        <v>16</v>
      </c>
      <c r="AQ349" s="68"/>
      <c r="AR349" s="81"/>
      <c r="AS349" s="81"/>
      <c r="AT349" s="68"/>
      <c r="AU349" s="68"/>
      <c r="AV349" s="81"/>
      <c r="AW349" s="81"/>
      <c r="AX349" s="68"/>
      <c r="AY349" s="68"/>
      <c r="AZ349" s="81"/>
      <c r="BA349" s="81"/>
      <c r="BB349" s="81"/>
      <c r="BC349" s="81"/>
      <c r="BE349" s="251"/>
      <c r="BF349" s="251"/>
      <c r="BG349" s="251"/>
      <c r="BH349" s="251"/>
      <c r="BI349" s="251"/>
      <c r="BJ349" s="251"/>
      <c r="BK349" s="251"/>
    </row>
    <row r="350" spans="1:63" ht="15.75" customHeight="1">
      <c r="A350" s="402" t="s">
        <v>12</v>
      </c>
      <c r="B350" s="402"/>
      <c r="C350" s="402"/>
      <c r="D350" s="84">
        <v>1.5</v>
      </c>
      <c r="E350" s="77">
        <v>1.5</v>
      </c>
      <c r="F350" s="74"/>
      <c r="G350" s="68"/>
      <c r="H350" s="68"/>
      <c r="I350" s="75"/>
      <c r="J350" s="251"/>
      <c r="K350" s="251"/>
      <c r="L350" s="251"/>
      <c r="M350" s="251"/>
      <c r="N350" s="251"/>
      <c r="O350" s="251"/>
      <c r="P350" s="251"/>
      <c r="Q350" s="74">
        <v>2</v>
      </c>
      <c r="R350" s="77">
        <v>2</v>
      </c>
      <c r="S350" s="74"/>
      <c r="T350" s="68"/>
      <c r="U350" s="81"/>
      <c r="V350" s="79"/>
      <c r="W350" s="403" t="s">
        <v>12</v>
      </c>
      <c r="X350" s="403"/>
      <c r="Y350" s="403"/>
      <c r="Z350" s="68">
        <v>1.5</v>
      </c>
      <c r="AA350" s="68">
        <v>1.5</v>
      </c>
      <c r="AB350" s="68"/>
      <c r="AC350" s="81"/>
      <c r="AD350" s="81"/>
      <c r="AE350" s="68"/>
      <c r="AF350" s="68"/>
      <c r="AG350" s="81"/>
      <c r="AH350" s="81"/>
      <c r="AI350" s="68"/>
      <c r="AJ350" s="68"/>
      <c r="AK350" s="81"/>
      <c r="AL350" s="81"/>
      <c r="AM350" s="81"/>
      <c r="AN350" s="81"/>
      <c r="AO350" s="68">
        <v>2</v>
      </c>
      <c r="AP350" s="68">
        <v>2</v>
      </c>
      <c r="AQ350" s="68"/>
      <c r="AR350" s="81"/>
      <c r="AS350" s="81"/>
      <c r="AT350" s="68"/>
      <c r="AU350" s="68"/>
      <c r="AV350" s="81"/>
      <c r="AW350" s="81"/>
      <c r="AX350" s="68"/>
      <c r="AY350" s="68"/>
      <c r="AZ350" s="81"/>
      <c r="BA350" s="81"/>
      <c r="BB350" s="81"/>
      <c r="BC350" s="81"/>
      <c r="BE350" s="251"/>
      <c r="BF350" s="251"/>
      <c r="BG350" s="251"/>
      <c r="BH350" s="251"/>
      <c r="BI350" s="251"/>
      <c r="BJ350" s="251"/>
      <c r="BK350" s="251"/>
    </row>
    <row r="351" spans="1:63" ht="15.75" customHeight="1">
      <c r="A351" s="402" t="s">
        <v>6</v>
      </c>
      <c r="B351" s="402"/>
      <c r="C351" s="402"/>
      <c r="D351" s="84">
        <v>1.2</v>
      </c>
      <c r="E351" s="77">
        <v>1.2</v>
      </c>
      <c r="F351" s="74"/>
      <c r="G351" s="68"/>
      <c r="H351" s="68"/>
      <c r="I351" s="75"/>
      <c r="J351" s="251"/>
      <c r="K351" s="251"/>
      <c r="L351" s="251"/>
      <c r="M351" s="251"/>
      <c r="N351" s="251"/>
      <c r="O351" s="251"/>
      <c r="P351" s="251"/>
      <c r="Q351" s="74">
        <v>1.6</v>
      </c>
      <c r="R351" s="77">
        <v>1.6</v>
      </c>
      <c r="S351" s="74"/>
      <c r="T351" s="68"/>
      <c r="U351" s="68"/>
      <c r="V351" s="77"/>
      <c r="W351" s="403" t="s">
        <v>6</v>
      </c>
      <c r="X351" s="403"/>
      <c r="Y351" s="403"/>
      <c r="Z351" s="68">
        <v>1.2</v>
      </c>
      <c r="AA351" s="68">
        <v>1.2</v>
      </c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>
        <v>1.6</v>
      </c>
      <c r="AP351" s="68">
        <v>1.6</v>
      </c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E351" s="251"/>
      <c r="BF351" s="251"/>
      <c r="BG351" s="251"/>
      <c r="BH351" s="251"/>
      <c r="BI351" s="251"/>
      <c r="BJ351" s="251"/>
      <c r="BK351" s="251"/>
    </row>
    <row r="352" spans="1:63" ht="15.75" customHeight="1">
      <c r="A352" s="474" t="s">
        <v>66</v>
      </c>
      <c r="B352" s="474"/>
      <c r="C352" s="474"/>
      <c r="D352" s="116">
        <v>45</v>
      </c>
      <c r="E352" s="117">
        <v>45</v>
      </c>
      <c r="F352" s="118"/>
      <c r="G352" s="119"/>
      <c r="H352" s="119"/>
      <c r="I352" s="139"/>
      <c r="J352" s="257"/>
      <c r="K352" s="257"/>
      <c r="L352" s="257"/>
      <c r="M352" s="257"/>
      <c r="N352" s="257"/>
      <c r="O352" s="257"/>
      <c r="P352" s="257"/>
      <c r="Q352" s="118">
        <v>60</v>
      </c>
      <c r="R352" s="117">
        <v>60</v>
      </c>
      <c r="S352" s="118"/>
      <c r="T352" s="119"/>
      <c r="U352" s="68"/>
      <c r="V352" s="77"/>
      <c r="W352" s="475" t="s">
        <v>66</v>
      </c>
      <c r="X352" s="475"/>
      <c r="Y352" s="475"/>
      <c r="Z352" s="119">
        <v>45</v>
      </c>
      <c r="AA352" s="119">
        <v>45</v>
      </c>
      <c r="AB352" s="119"/>
      <c r="AC352" s="68"/>
      <c r="AD352" s="68"/>
      <c r="AE352" s="119"/>
      <c r="AF352" s="119"/>
      <c r="AG352" s="68"/>
      <c r="AH352" s="68"/>
      <c r="AI352" s="119"/>
      <c r="AJ352" s="119"/>
      <c r="AK352" s="68"/>
      <c r="AL352" s="68"/>
      <c r="AM352" s="68"/>
      <c r="AN352" s="68"/>
      <c r="AO352" s="119">
        <v>75</v>
      </c>
      <c r="AP352" s="119">
        <v>75</v>
      </c>
      <c r="AQ352" s="119"/>
      <c r="AR352" s="68"/>
      <c r="AS352" s="68"/>
      <c r="AT352" s="119"/>
      <c r="AU352" s="119"/>
      <c r="AV352" s="68"/>
      <c r="AW352" s="68"/>
      <c r="AX352" s="119"/>
      <c r="AY352" s="119"/>
      <c r="AZ352" s="68"/>
      <c r="BA352" s="68"/>
      <c r="BB352" s="68"/>
      <c r="BC352" s="68"/>
      <c r="BE352" s="257"/>
      <c r="BF352" s="257"/>
      <c r="BG352" s="257"/>
      <c r="BH352" s="257"/>
      <c r="BI352" s="257"/>
      <c r="BJ352" s="257"/>
      <c r="BK352" s="257"/>
    </row>
    <row r="353" spans="1:63" ht="15.75" customHeight="1">
      <c r="A353" s="402"/>
      <c r="B353" s="402"/>
      <c r="C353" s="402"/>
      <c r="D353" s="84"/>
      <c r="E353" s="77"/>
      <c r="F353" s="80">
        <v>4.47</v>
      </c>
      <c r="G353" s="81">
        <v>4.1</v>
      </c>
      <c r="H353" s="81">
        <v>12.81</v>
      </c>
      <c r="I353" s="265">
        <v>106.2</v>
      </c>
      <c r="J353" s="336">
        <v>0.07</v>
      </c>
      <c r="K353" s="337">
        <v>0.69</v>
      </c>
      <c r="L353" s="337">
        <v>22.95</v>
      </c>
      <c r="M353" s="337">
        <v>121.26</v>
      </c>
      <c r="N353" s="337">
        <v>116</v>
      </c>
      <c r="O353" s="337">
        <v>21.68</v>
      </c>
      <c r="P353" s="86">
        <v>0.42</v>
      </c>
      <c r="Q353" s="84"/>
      <c r="R353" s="77"/>
      <c r="S353" s="80">
        <v>5</v>
      </c>
      <c r="T353" s="81">
        <v>5.21</v>
      </c>
      <c r="U353" s="81">
        <v>18.83</v>
      </c>
      <c r="V353" s="79">
        <v>145.2</v>
      </c>
      <c r="W353" s="403"/>
      <c r="X353" s="403"/>
      <c r="Y353" s="403"/>
      <c r="Z353" s="68"/>
      <c r="AA353" s="68"/>
      <c r="AB353" s="81">
        <v>87.9</v>
      </c>
      <c r="AC353" s="68">
        <v>199.35</v>
      </c>
      <c r="AD353" s="68">
        <v>120.6</v>
      </c>
      <c r="AE353" s="81">
        <v>34.8</v>
      </c>
      <c r="AF353" s="81">
        <v>124.2</v>
      </c>
      <c r="AG353" s="68">
        <v>0.844</v>
      </c>
      <c r="AH353" s="68">
        <v>22.95</v>
      </c>
      <c r="AI353" s="81">
        <v>15</v>
      </c>
      <c r="AJ353" s="81">
        <v>0.111</v>
      </c>
      <c r="AK353" s="68">
        <v>0.084</v>
      </c>
      <c r="AL353" s="68">
        <v>0.165</v>
      </c>
      <c r="AM353" s="68">
        <v>0.099</v>
      </c>
      <c r="AN353" s="68">
        <v>0.68</v>
      </c>
      <c r="AO353" s="68"/>
      <c r="AP353" s="68"/>
      <c r="AQ353" s="81">
        <v>117.2</v>
      </c>
      <c r="AR353" s="68">
        <v>265.8</v>
      </c>
      <c r="AS353" s="68">
        <v>160.8</v>
      </c>
      <c r="AT353" s="81">
        <v>46.46</v>
      </c>
      <c r="AU353" s="81">
        <v>165.6</v>
      </c>
      <c r="AV353" s="68">
        <v>1.126</v>
      </c>
      <c r="AW353" s="68">
        <v>30.6</v>
      </c>
      <c r="AX353" s="68">
        <v>20</v>
      </c>
      <c r="AY353" s="81">
        <v>0.148</v>
      </c>
      <c r="AZ353" s="81">
        <v>0.112</v>
      </c>
      <c r="BA353" s="68">
        <v>0.22</v>
      </c>
      <c r="BB353" s="68">
        <v>0.732</v>
      </c>
      <c r="BC353" s="68">
        <v>0.91</v>
      </c>
      <c r="BE353" s="336">
        <v>0.1</v>
      </c>
      <c r="BF353" s="337">
        <v>0.91</v>
      </c>
      <c r="BG353" s="337">
        <v>23.86</v>
      </c>
      <c r="BH353" s="337">
        <v>136.2</v>
      </c>
      <c r="BI353" s="337">
        <v>128</v>
      </c>
      <c r="BJ353" s="337">
        <v>23.5</v>
      </c>
      <c r="BK353" s="86">
        <v>0.51</v>
      </c>
    </row>
    <row r="354" spans="1:63" ht="15.75" customHeight="1">
      <c r="A354" s="407"/>
      <c r="B354" s="407"/>
      <c r="C354" s="407"/>
      <c r="D354" s="84"/>
      <c r="E354" s="79"/>
      <c r="F354" s="80"/>
      <c r="G354" s="81"/>
      <c r="H354" s="81"/>
      <c r="I354" s="82"/>
      <c r="J354" s="252"/>
      <c r="K354" s="252"/>
      <c r="L354" s="252"/>
      <c r="M354" s="252"/>
      <c r="N354" s="252"/>
      <c r="O354" s="252"/>
      <c r="P354" s="252"/>
      <c r="Q354" s="74"/>
      <c r="R354" s="79"/>
      <c r="S354" s="80"/>
      <c r="T354" s="81"/>
      <c r="U354" s="81"/>
      <c r="V354" s="7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E354" s="252"/>
      <c r="BF354" s="252"/>
      <c r="BG354" s="252"/>
      <c r="BH354" s="252"/>
      <c r="BI354" s="252"/>
      <c r="BJ354" s="252"/>
      <c r="BK354" s="252"/>
    </row>
    <row r="355" spans="1:63" ht="15.75" customHeight="1">
      <c r="A355" s="404" t="s">
        <v>10</v>
      </c>
      <c r="B355" s="404"/>
      <c r="C355" s="404"/>
      <c r="D355" s="84">
        <v>25</v>
      </c>
      <c r="E355" s="79">
        <v>25</v>
      </c>
      <c r="F355" s="80">
        <v>1.98</v>
      </c>
      <c r="G355" s="81">
        <v>0.25</v>
      </c>
      <c r="H355" s="81">
        <v>12.08</v>
      </c>
      <c r="I355" s="265">
        <v>58.3</v>
      </c>
      <c r="J355" s="223">
        <v>0.045</v>
      </c>
      <c r="K355" s="224"/>
      <c r="L355" s="224"/>
      <c r="M355" s="224">
        <v>10</v>
      </c>
      <c r="N355" s="224">
        <v>46.8</v>
      </c>
      <c r="O355" s="224">
        <v>13.2</v>
      </c>
      <c r="P355" s="225">
        <v>1.07</v>
      </c>
      <c r="Q355" s="78">
        <v>30</v>
      </c>
      <c r="R355" s="79">
        <v>30</v>
      </c>
      <c r="S355" s="80">
        <v>0.27</v>
      </c>
      <c r="T355" s="81">
        <v>0.11</v>
      </c>
      <c r="U355" s="81">
        <v>19.94</v>
      </c>
      <c r="V355" s="79">
        <v>111.72</v>
      </c>
      <c r="W355" s="402"/>
      <c r="X355" s="406"/>
      <c r="Y355" s="403"/>
      <c r="Z355" s="68"/>
      <c r="AA355" s="68"/>
      <c r="AB355" s="81">
        <v>1.9</v>
      </c>
      <c r="AC355" s="81">
        <v>87.4</v>
      </c>
      <c r="AD355" s="81">
        <v>23.9</v>
      </c>
      <c r="AE355" s="81">
        <v>4.5</v>
      </c>
      <c r="AF355" s="81">
        <v>11.6</v>
      </c>
      <c r="AG355" s="81">
        <v>0.94</v>
      </c>
      <c r="AH355" s="81"/>
      <c r="AI355" s="81">
        <v>2</v>
      </c>
      <c r="AJ355" s="81">
        <v>0.15</v>
      </c>
      <c r="AK355" s="81">
        <v>0.002</v>
      </c>
      <c r="AL355" s="81">
        <v>0.005</v>
      </c>
      <c r="AM355" s="81">
        <v>0.108</v>
      </c>
      <c r="AN355" s="81">
        <v>0.3</v>
      </c>
      <c r="AO355" s="81"/>
      <c r="AP355" s="81"/>
      <c r="AQ355" s="81">
        <v>2.3</v>
      </c>
      <c r="AR355" s="81">
        <v>104.8</v>
      </c>
      <c r="AS355" s="81">
        <v>28.6</v>
      </c>
      <c r="AT355" s="81">
        <v>5.4</v>
      </c>
      <c r="AU355" s="81">
        <v>13.9</v>
      </c>
      <c r="AV355" s="81">
        <v>1.12</v>
      </c>
      <c r="AW355" s="81"/>
      <c r="AX355" s="81">
        <v>2</v>
      </c>
      <c r="AY355" s="81">
        <v>0.18</v>
      </c>
      <c r="AZ355" s="81">
        <v>0.003</v>
      </c>
      <c r="BA355" s="81">
        <v>0.006</v>
      </c>
      <c r="BB355" s="81">
        <v>0.13</v>
      </c>
      <c r="BC355" s="81">
        <v>0.36</v>
      </c>
      <c r="BE355" s="223">
        <v>0.05</v>
      </c>
      <c r="BF355" s="224">
        <v>21</v>
      </c>
      <c r="BG355" s="224"/>
      <c r="BH355" s="224">
        <v>16.8</v>
      </c>
      <c r="BI355" s="224">
        <v>9.6</v>
      </c>
      <c r="BJ355" s="224">
        <v>7.85</v>
      </c>
      <c r="BK355" s="225">
        <v>0.57</v>
      </c>
    </row>
    <row r="356" spans="1:63" ht="15" customHeight="1">
      <c r="A356" s="404" t="s">
        <v>173</v>
      </c>
      <c r="B356" s="404"/>
      <c r="C356" s="404"/>
      <c r="D356" s="84"/>
      <c r="E356" s="79">
        <v>150</v>
      </c>
      <c r="F356" s="74"/>
      <c r="G356" s="68"/>
      <c r="H356" s="68"/>
      <c r="I356" s="75"/>
      <c r="J356" s="251"/>
      <c r="K356" s="251"/>
      <c r="L356" s="251"/>
      <c r="M356" s="251"/>
      <c r="N356" s="251"/>
      <c r="O356" s="251"/>
      <c r="P356" s="251"/>
      <c r="Q356" s="74"/>
      <c r="R356" s="79">
        <v>180</v>
      </c>
      <c r="S356" s="118"/>
      <c r="T356" s="119"/>
      <c r="U356" s="81"/>
      <c r="V356" s="79"/>
      <c r="W356" s="405" t="s">
        <v>172</v>
      </c>
      <c r="X356" s="405"/>
      <c r="Y356" s="405"/>
      <c r="Z356" s="68"/>
      <c r="AA356" s="81">
        <v>150</v>
      </c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68"/>
      <c r="AP356" s="81">
        <v>180</v>
      </c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E356" s="251"/>
      <c r="BF356" s="251"/>
      <c r="BG356" s="251"/>
      <c r="BH356" s="251"/>
      <c r="BI356" s="251"/>
      <c r="BJ356" s="251"/>
      <c r="BK356" s="251"/>
    </row>
    <row r="357" spans="1:63" ht="15.75" customHeight="1">
      <c r="A357" s="402" t="s">
        <v>9</v>
      </c>
      <c r="B357" s="402"/>
      <c r="C357" s="402"/>
      <c r="D357" s="84">
        <v>0.2</v>
      </c>
      <c r="E357" s="77">
        <v>0.2</v>
      </c>
      <c r="F357" s="74"/>
      <c r="G357" s="68"/>
      <c r="H357" s="68"/>
      <c r="I357" s="75"/>
      <c r="J357" s="251"/>
      <c r="K357" s="251"/>
      <c r="L357" s="251"/>
      <c r="M357" s="251"/>
      <c r="N357" s="251"/>
      <c r="O357" s="251"/>
      <c r="P357" s="251"/>
      <c r="Q357" s="74">
        <v>0.3</v>
      </c>
      <c r="R357" s="77">
        <v>0.3</v>
      </c>
      <c r="S357" s="118"/>
      <c r="T357" s="119"/>
      <c r="U357" s="87"/>
      <c r="V357" s="89"/>
      <c r="W357" s="403" t="s">
        <v>25</v>
      </c>
      <c r="X357" s="403"/>
      <c r="Y357" s="403"/>
      <c r="Z357" s="68">
        <v>92</v>
      </c>
      <c r="AA357" s="68">
        <v>92</v>
      </c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68">
        <v>110</v>
      </c>
      <c r="AP357" s="68">
        <v>110</v>
      </c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E357" s="251"/>
      <c r="BF357" s="251"/>
      <c r="BG357" s="251"/>
      <c r="BH357" s="251"/>
      <c r="BI357" s="251"/>
      <c r="BJ357" s="251"/>
      <c r="BK357" s="251"/>
    </row>
    <row r="358" spans="1:63" ht="15.75" customHeight="1">
      <c r="A358" s="402" t="s">
        <v>6</v>
      </c>
      <c r="B358" s="402"/>
      <c r="C358" s="402"/>
      <c r="D358" s="84">
        <v>7</v>
      </c>
      <c r="E358" s="77">
        <v>7</v>
      </c>
      <c r="F358" s="80"/>
      <c r="G358" s="81"/>
      <c r="H358" s="81"/>
      <c r="I358" s="82"/>
      <c r="J358" s="252"/>
      <c r="K358" s="252"/>
      <c r="L358" s="252"/>
      <c r="M358" s="252"/>
      <c r="N358" s="252"/>
      <c r="O358" s="252"/>
      <c r="P358" s="252"/>
      <c r="Q358" s="74">
        <v>10</v>
      </c>
      <c r="R358" s="77">
        <v>10</v>
      </c>
      <c r="S358" s="80"/>
      <c r="T358" s="81"/>
      <c r="U358" s="88"/>
      <c r="V358" s="89"/>
      <c r="W358" s="403" t="s">
        <v>131</v>
      </c>
      <c r="X358" s="403"/>
      <c r="Y358" s="403"/>
      <c r="Z358" s="68">
        <v>2</v>
      </c>
      <c r="AA358" s="68">
        <v>2</v>
      </c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68">
        <v>2</v>
      </c>
      <c r="AP358" s="68">
        <v>2</v>
      </c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E358" s="252"/>
      <c r="BF358" s="252"/>
      <c r="BG358" s="252"/>
      <c r="BH358" s="252"/>
      <c r="BI358" s="252"/>
      <c r="BJ358" s="252"/>
      <c r="BK358" s="252"/>
    </row>
    <row r="359" spans="1:63" ht="15.75" customHeight="1">
      <c r="A359" s="402"/>
      <c r="B359" s="402"/>
      <c r="C359" s="402"/>
      <c r="D359" s="84"/>
      <c r="E359" s="77"/>
      <c r="F359" s="80">
        <v>0.04</v>
      </c>
      <c r="G359" s="81">
        <v>0.01</v>
      </c>
      <c r="H359" s="81">
        <v>6.99</v>
      </c>
      <c r="I359" s="265">
        <v>28</v>
      </c>
      <c r="J359" s="224"/>
      <c r="K359" s="224"/>
      <c r="L359" s="224">
        <v>8</v>
      </c>
      <c r="M359" s="224">
        <v>1.6</v>
      </c>
      <c r="N359" s="224">
        <v>0.9</v>
      </c>
      <c r="O359" s="225">
        <v>0.19</v>
      </c>
      <c r="P359" s="225"/>
      <c r="Q359" s="78"/>
      <c r="R359" s="79"/>
      <c r="S359" s="80">
        <v>0.06</v>
      </c>
      <c r="T359" s="81">
        <v>0.02</v>
      </c>
      <c r="U359" s="81">
        <v>9.99</v>
      </c>
      <c r="V359" s="79">
        <v>40</v>
      </c>
      <c r="W359" s="403"/>
      <c r="X359" s="403"/>
      <c r="Y359" s="403"/>
      <c r="Z359" s="68"/>
      <c r="AA359" s="68"/>
      <c r="AB359" s="81">
        <v>37.6</v>
      </c>
      <c r="AC359" s="81">
        <v>109.7</v>
      </c>
      <c r="AD359" s="81">
        <v>94.3</v>
      </c>
      <c r="AE359" s="81">
        <v>10.5</v>
      </c>
      <c r="AF359" s="81">
        <v>67.5</v>
      </c>
      <c r="AG359" s="81">
        <v>0.1</v>
      </c>
      <c r="AH359" s="81">
        <v>15</v>
      </c>
      <c r="AI359" s="81">
        <v>8</v>
      </c>
      <c r="AJ359" s="81"/>
      <c r="AK359" s="81">
        <v>0.03</v>
      </c>
      <c r="AL359" s="81">
        <v>0.11</v>
      </c>
      <c r="AM359" s="81">
        <v>0.08</v>
      </c>
      <c r="AN359" s="81">
        <v>0.98</v>
      </c>
      <c r="AO359" s="81"/>
      <c r="AP359" s="81"/>
      <c r="AQ359" s="81">
        <v>45.1</v>
      </c>
      <c r="AR359" s="81">
        <v>131.7</v>
      </c>
      <c r="AS359" s="81">
        <v>12.6</v>
      </c>
      <c r="AT359" s="81">
        <v>81</v>
      </c>
      <c r="AU359" s="81">
        <v>0.12</v>
      </c>
      <c r="AV359" s="81">
        <v>18</v>
      </c>
      <c r="AW359" s="81">
        <v>9</v>
      </c>
      <c r="AX359" s="81">
        <v>0</v>
      </c>
      <c r="AY359" s="81">
        <v>0.04</v>
      </c>
      <c r="AZ359" s="81">
        <v>0.14</v>
      </c>
      <c r="BA359" s="81">
        <v>0.09</v>
      </c>
      <c r="BB359" s="81">
        <v>0.72</v>
      </c>
      <c r="BC359" s="81">
        <v>1.17</v>
      </c>
      <c r="BE359" s="223"/>
      <c r="BF359" s="224"/>
      <c r="BG359" s="224"/>
      <c r="BH359" s="224">
        <v>10</v>
      </c>
      <c r="BI359" s="224">
        <v>2.5</v>
      </c>
      <c r="BJ359" s="224">
        <v>1.3</v>
      </c>
      <c r="BK359" s="225">
        <v>0.28</v>
      </c>
    </row>
    <row r="360" spans="1:63" ht="15.75" customHeight="1">
      <c r="A360" s="402"/>
      <c r="B360" s="402"/>
      <c r="C360" s="402"/>
      <c r="D360" s="84"/>
      <c r="E360" s="77"/>
      <c r="F360" s="74"/>
      <c r="G360" s="68"/>
      <c r="H360" s="68"/>
      <c r="I360" s="75"/>
      <c r="J360" s="251"/>
      <c r="K360" s="251"/>
      <c r="L360" s="251"/>
      <c r="M360" s="251"/>
      <c r="N360" s="251"/>
      <c r="O360" s="251"/>
      <c r="P360" s="251"/>
      <c r="Q360" s="74"/>
      <c r="R360" s="77"/>
      <c r="S360" s="118"/>
      <c r="T360" s="119"/>
      <c r="U360" s="119"/>
      <c r="V360" s="117"/>
      <c r="W360" s="403" t="s">
        <v>6</v>
      </c>
      <c r="X360" s="403"/>
      <c r="Y360" s="403"/>
      <c r="Z360" s="68">
        <v>8</v>
      </c>
      <c r="AA360" s="68">
        <v>8</v>
      </c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68">
        <v>10</v>
      </c>
      <c r="AP360" s="68">
        <v>10</v>
      </c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E360" s="251"/>
      <c r="BF360" s="251"/>
      <c r="BG360" s="251"/>
      <c r="BH360" s="251"/>
      <c r="BI360" s="251"/>
      <c r="BJ360" s="251"/>
      <c r="BK360" s="251"/>
    </row>
    <row r="361" spans="1:63" ht="15.75" customHeight="1" hidden="1">
      <c r="A361" s="402"/>
      <c r="B361" s="402"/>
      <c r="C361" s="402"/>
      <c r="D361" s="84"/>
      <c r="E361" s="79"/>
      <c r="F361" s="80"/>
      <c r="G361" s="81"/>
      <c r="H361" s="81"/>
      <c r="I361" s="82"/>
      <c r="J361" s="252"/>
      <c r="K361" s="252"/>
      <c r="L361" s="252"/>
      <c r="M361" s="252"/>
      <c r="N361" s="252"/>
      <c r="O361" s="252"/>
      <c r="P361" s="252"/>
      <c r="Q361" s="74"/>
      <c r="R361" s="77"/>
      <c r="S361" s="80"/>
      <c r="T361" s="81"/>
      <c r="U361" s="81"/>
      <c r="V361" s="79"/>
      <c r="W361" s="403"/>
      <c r="X361" s="403"/>
      <c r="Y361" s="403"/>
      <c r="Z361" s="68"/>
      <c r="AA361" s="81"/>
      <c r="AB361" s="81">
        <v>46.3</v>
      </c>
      <c r="AC361" s="81">
        <v>168.3</v>
      </c>
      <c r="AD361" s="81">
        <v>114.7</v>
      </c>
      <c r="AE361" s="81">
        <v>16.7</v>
      </c>
      <c r="AF361" s="81">
        <v>95.9</v>
      </c>
      <c r="AG361" s="81">
        <v>0.41</v>
      </c>
      <c r="AH361" s="81">
        <v>18</v>
      </c>
      <c r="AI361" s="81">
        <v>9</v>
      </c>
      <c r="AJ361" s="81"/>
      <c r="AK361" s="81">
        <v>0.04</v>
      </c>
      <c r="AL361" s="81">
        <v>0.14</v>
      </c>
      <c r="AM361" s="81">
        <v>0.13</v>
      </c>
      <c r="AN361" s="81">
        <v>1.2</v>
      </c>
      <c r="AO361" s="68">
        <v>1.2</v>
      </c>
      <c r="AP361" s="68"/>
      <c r="AQ361" s="81">
        <v>55.3</v>
      </c>
      <c r="AR361" s="81">
        <v>194.7</v>
      </c>
      <c r="AS361" s="81">
        <v>137</v>
      </c>
      <c r="AT361" s="81">
        <v>19.2</v>
      </c>
      <c r="AU361" s="81">
        <v>112.1</v>
      </c>
      <c r="AV361" s="81">
        <v>0.43</v>
      </c>
      <c r="AW361" s="81">
        <v>22</v>
      </c>
      <c r="AX361" s="81">
        <v>11</v>
      </c>
      <c r="AY361" s="81"/>
      <c r="AZ361" s="81">
        <v>0.05</v>
      </c>
      <c r="BA361" s="81">
        <v>0.17</v>
      </c>
      <c r="BB361" s="81">
        <v>0.15</v>
      </c>
      <c r="BC361" s="81">
        <v>1.43</v>
      </c>
      <c r="BE361" s="252"/>
      <c r="BF361" s="252"/>
      <c r="BG361" s="252"/>
      <c r="BH361" s="252"/>
      <c r="BI361" s="252"/>
      <c r="BJ361" s="252"/>
      <c r="BK361" s="252"/>
    </row>
    <row r="362" spans="1:63" s="107" customFormat="1" ht="15.75" customHeight="1">
      <c r="A362" s="461" t="s">
        <v>216</v>
      </c>
      <c r="B362" s="461"/>
      <c r="C362" s="461"/>
      <c r="D362" s="91"/>
      <c r="E362" s="92">
        <f>SUM(E347+E355+E356)</f>
        <v>325</v>
      </c>
      <c r="F362" s="143">
        <f>SUM(F348:F361)</f>
        <v>6.489999999999999</v>
      </c>
      <c r="G362" s="143">
        <f>SUM(G348:G361)</f>
        <v>4.359999999999999</v>
      </c>
      <c r="H362" s="143">
        <f>SUM(H348:H361)</f>
        <v>31.880000000000003</v>
      </c>
      <c r="I362" s="147">
        <f>SUM(I348:I361)</f>
        <v>192.5</v>
      </c>
      <c r="J362" s="147">
        <f>SUM(J348:J361)</f>
        <v>0.115</v>
      </c>
      <c r="K362" s="147">
        <f>SUM(K348:K361)</f>
        <v>0.69</v>
      </c>
      <c r="L362" s="147">
        <f>SUM(L348:L361)</f>
        <v>30.95</v>
      </c>
      <c r="M362" s="147">
        <f>SUM(M348:M361)</f>
        <v>132.85999999999999</v>
      </c>
      <c r="N362" s="147">
        <f>SUM(N348:N361)</f>
        <v>163.70000000000002</v>
      </c>
      <c r="O362" s="147">
        <f>SUM(O348:O361)</f>
        <v>35.06999999999999</v>
      </c>
      <c r="P362" s="147">
        <f>SUM(P348:P361)</f>
        <v>1.49</v>
      </c>
      <c r="Q362" s="241"/>
      <c r="R362" s="92">
        <f>SUM(R347+R355+R356)</f>
        <v>410</v>
      </c>
      <c r="S362" s="143">
        <f>SUM(S348:S361)</f>
        <v>5.329999999999999</v>
      </c>
      <c r="T362" s="143">
        <f>SUM(T348:T361)</f>
        <v>5.34</v>
      </c>
      <c r="U362" s="143">
        <f>SUM(U348:U361)</f>
        <v>48.76</v>
      </c>
      <c r="V362" s="143">
        <f>SUM(V348:V361)</f>
        <v>296.91999999999996</v>
      </c>
      <c r="W362" s="466" t="s">
        <v>216</v>
      </c>
      <c r="X362" s="466"/>
      <c r="Y362" s="466"/>
      <c r="Z362" s="94"/>
      <c r="AA362" s="95"/>
      <c r="AB362" s="144"/>
      <c r="AC362" s="94"/>
      <c r="AD362" s="94"/>
      <c r="AE362" s="144"/>
      <c r="AF362" s="144"/>
      <c r="AG362" s="94"/>
      <c r="AH362" s="94"/>
      <c r="AI362" s="144"/>
      <c r="AJ362" s="144"/>
      <c r="AK362" s="94"/>
      <c r="AL362" s="94"/>
      <c r="AM362" s="94"/>
      <c r="AN362" s="94"/>
      <c r="AO362" s="148"/>
      <c r="AP362" s="144"/>
      <c r="AQ362" s="144"/>
      <c r="AR362" s="94"/>
      <c r="AS362" s="94"/>
      <c r="AT362" s="144"/>
      <c r="AU362" s="144"/>
      <c r="AV362" s="94"/>
      <c r="AW362" s="94"/>
      <c r="AX362" s="144"/>
      <c r="AY362" s="144"/>
      <c r="AZ362" s="94"/>
      <c r="BA362" s="94"/>
      <c r="BB362" s="94"/>
      <c r="BC362" s="94"/>
      <c r="BE362" s="147">
        <f>SUM(BE348:BE361)</f>
        <v>0.15000000000000002</v>
      </c>
      <c r="BF362" s="147">
        <f>SUM(BF348:BF361)</f>
        <v>21.91</v>
      </c>
      <c r="BG362" s="147">
        <f>SUM(BG348:BG361)</f>
        <v>23.86</v>
      </c>
      <c r="BH362" s="147">
        <f>SUM(BH348:BH361)</f>
        <v>163</v>
      </c>
      <c r="BI362" s="147">
        <f>SUM(BI348:BI361)</f>
        <v>140.1</v>
      </c>
      <c r="BJ362" s="147">
        <f>SUM(BJ348:BJ361)</f>
        <v>32.65</v>
      </c>
      <c r="BK362" s="147">
        <f>SUM(BK348:BK361)</f>
        <v>1.36</v>
      </c>
    </row>
    <row r="363" spans="1:63" ht="15.75" customHeight="1">
      <c r="A363" s="451" t="s">
        <v>16</v>
      </c>
      <c r="B363" s="451"/>
      <c r="C363" s="451"/>
      <c r="D363" s="84"/>
      <c r="E363" s="77"/>
      <c r="F363" s="158"/>
      <c r="G363" s="87"/>
      <c r="H363" s="87"/>
      <c r="I363" s="88"/>
      <c r="J363" s="253"/>
      <c r="K363" s="253"/>
      <c r="L363" s="253"/>
      <c r="M363" s="253"/>
      <c r="N363" s="253"/>
      <c r="O363" s="253"/>
      <c r="P363" s="253"/>
      <c r="Q363" s="74"/>
      <c r="R363" s="77"/>
      <c r="S363" s="158"/>
      <c r="T363" s="87"/>
      <c r="U363" s="68"/>
      <c r="V363" s="77"/>
      <c r="W363" s="405" t="s">
        <v>16</v>
      </c>
      <c r="X363" s="405"/>
      <c r="Y363" s="405"/>
      <c r="Z363" s="68"/>
      <c r="AA363" s="68"/>
      <c r="AB363" s="87"/>
      <c r="AC363" s="68"/>
      <c r="AD363" s="68"/>
      <c r="AE363" s="87"/>
      <c r="AF363" s="87"/>
      <c r="AG363" s="68"/>
      <c r="AH363" s="68"/>
      <c r="AI363" s="87"/>
      <c r="AJ363" s="87"/>
      <c r="AK363" s="68"/>
      <c r="AL363" s="68"/>
      <c r="AM363" s="68"/>
      <c r="AN363" s="68"/>
      <c r="AO363" s="68"/>
      <c r="AP363" s="68"/>
      <c r="AQ363" s="87"/>
      <c r="AR363" s="68"/>
      <c r="AS363" s="68"/>
      <c r="AT363" s="87"/>
      <c r="AU363" s="87"/>
      <c r="AV363" s="68"/>
      <c r="AW363" s="68"/>
      <c r="AX363" s="87"/>
      <c r="AY363" s="87"/>
      <c r="AZ363" s="68"/>
      <c r="BA363" s="68"/>
      <c r="BB363" s="68"/>
      <c r="BC363" s="68"/>
      <c r="BE363" s="253"/>
      <c r="BF363" s="253"/>
      <c r="BG363" s="253"/>
      <c r="BH363" s="253"/>
      <c r="BI363" s="253"/>
      <c r="BJ363" s="253"/>
      <c r="BK363" s="253"/>
    </row>
    <row r="364" spans="1:63" s="1" customFormat="1" ht="15">
      <c r="A364" s="379" t="s">
        <v>53</v>
      </c>
      <c r="B364" s="380"/>
      <c r="C364" s="381"/>
      <c r="D364" s="30"/>
      <c r="E364" s="12"/>
      <c r="F364" s="9"/>
      <c r="G364" s="13"/>
      <c r="H364" s="13"/>
      <c r="I364" s="26"/>
      <c r="J364" s="13"/>
      <c r="K364" s="13"/>
      <c r="L364" s="13"/>
      <c r="M364" s="13"/>
      <c r="N364" s="13"/>
      <c r="O364" s="13"/>
      <c r="P364" s="13"/>
      <c r="Q364" s="15"/>
      <c r="R364" s="12"/>
      <c r="S364" s="9"/>
      <c r="T364" s="13"/>
      <c r="U364" s="13"/>
      <c r="V364" s="26"/>
      <c r="W364" s="379" t="s">
        <v>53</v>
      </c>
      <c r="X364" s="380"/>
      <c r="Y364" s="381"/>
      <c r="Z364" s="16"/>
      <c r="AA364" s="16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6"/>
      <c r="AP364" s="16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E364" s="13"/>
      <c r="BF364" s="13"/>
      <c r="BG364" s="13"/>
      <c r="BH364" s="13"/>
      <c r="BI364" s="13"/>
      <c r="BJ364" s="13"/>
      <c r="BK364" s="13"/>
    </row>
    <row r="365" spans="1:63" s="1" customFormat="1" ht="15">
      <c r="A365" s="379" t="s">
        <v>205</v>
      </c>
      <c r="B365" s="380"/>
      <c r="C365" s="381"/>
      <c r="D365" s="30"/>
      <c r="E365" s="12">
        <v>150</v>
      </c>
      <c r="F365" s="9"/>
      <c r="G365" s="13"/>
      <c r="H365" s="13"/>
      <c r="I365" s="26"/>
      <c r="J365" s="13"/>
      <c r="K365" s="13"/>
      <c r="L365" s="13"/>
      <c r="M365" s="13"/>
      <c r="N365" s="13"/>
      <c r="O365" s="13"/>
      <c r="P365" s="13"/>
      <c r="Q365" s="15"/>
      <c r="R365" s="12">
        <v>250</v>
      </c>
      <c r="S365" s="9"/>
      <c r="T365" s="13"/>
      <c r="U365" s="16"/>
      <c r="V365" s="24"/>
      <c r="W365" s="379" t="s">
        <v>205</v>
      </c>
      <c r="X365" s="380"/>
      <c r="Y365" s="381"/>
      <c r="Z365" s="16"/>
      <c r="AA365" s="16" t="s">
        <v>90</v>
      </c>
      <c r="AB365" s="13"/>
      <c r="AC365" s="16"/>
      <c r="AD365" s="16"/>
      <c r="AE365" s="13"/>
      <c r="AF365" s="13"/>
      <c r="AG365" s="16"/>
      <c r="AH365" s="16"/>
      <c r="AI365" s="13"/>
      <c r="AJ365" s="13"/>
      <c r="AK365" s="16"/>
      <c r="AL365" s="16"/>
      <c r="AM365" s="16"/>
      <c r="AN365" s="16"/>
      <c r="AO365" s="16"/>
      <c r="AP365" s="16" t="s">
        <v>116</v>
      </c>
      <c r="AQ365" s="13"/>
      <c r="AR365" s="16"/>
      <c r="AS365" s="16"/>
      <c r="AT365" s="13"/>
      <c r="AU365" s="13"/>
      <c r="AV365" s="16"/>
      <c r="AW365" s="16"/>
      <c r="AX365" s="13"/>
      <c r="AY365" s="13"/>
      <c r="AZ365" s="16"/>
      <c r="BA365" s="16"/>
      <c r="BB365" s="16"/>
      <c r="BC365" s="16"/>
      <c r="BE365" s="13"/>
      <c r="BF365" s="13"/>
      <c r="BG365" s="13"/>
      <c r="BH365" s="13"/>
      <c r="BI365" s="13"/>
      <c r="BJ365" s="13"/>
      <c r="BK365" s="13"/>
    </row>
    <row r="366" spans="1:63" s="1" customFormat="1" ht="15">
      <c r="A366" s="382" t="s">
        <v>319</v>
      </c>
      <c r="B366" s="383"/>
      <c r="C366" s="384"/>
      <c r="D366" s="23">
        <v>37.5</v>
      </c>
      <c r="E366" s="14">
        <v>30</v>
      </c>
      <c r="F366" s="9"/>
      <c r="G366" s="13"/>
      <c r="H366" s="13"/>
      <c r="I366" s="26"/>
      <c r="J366" s="13"/>
      <c r="K366" s="13"/>
      <c r="L366" s="13"/>
      <c r="M366" s="13"/>
      <c r="N366" s="13"/>
      <c r="O366" s="13"/>
      <c r="P366" s="13"/>
      <c r="Q366" s="9">
        <v>62.5</v>
      </c>
      <c r="R366" s="14">
        <v>50</v>
      </c>
      <c r="S366" s="9"/>
      <c r="T366" s="13"/>
      <c r="U366" s="16"/>
      <c r="V366" s="24"/>
      <c r="W366" s="382" t="s">
        <v>319</v>
      </c>
      <c r="X366" s="383"/>
      <c r="Y366" s="384"/>
      <c r="Z366" s="13">
        <v>37.5</v>
      </c>
      <c r="AA366" s="13">
        <v>30</v>
      </c>
      <c r="AB366" s="13"/>
      <c r="AC366" s="16"/>
      <c r="AD366" s="16"/>
      <c r="AE366" s="13"/>
      <c r="AF366" s="13"/>
      <c r="AG366" s="16"/>
      <c r="AH366" s="16"/>
      <c r="AI366" s="13"/>
      <c r="AJ366" s="13"/>
      <c r="AK366" s="16"/>
      <c r="AL366" s="16"/>
      <c r="AM366" s="16"/>
      <c r="AN366" s="16"/>
      <c r="AO366" s="13">
        <v>62.5</v>
      </c>
      <c r="AP366" s="13">
        <v>50</v>
      </c>
      <c r="AQ366" s="13"/>
      <c r="AR366" s="16"/>
      <c r="AS366" s="16"/>
      <c r="AT366" s="13"/>
      <c r="AU366" s="13"/>
      <c r="AV366" s="16"/>
      <c r="AW366" s="16"/>
      <c r="AX366" s="13"/>
      <c r="AY366" s="13"/>
      <c r="AZ366" s="16"/>
      <c r="BA366" s="16"/>
      <c r="BB366" s="16"/>
      <c r="BC366" s="16"/>
      <c r="BE366" s="13"/>
      <c r="BF366" s="13"/>
      <c r="BG366" s="13"/>
      <c r="BH366" s="13"/>
      <c r="BI366" s="13"/>
      <c r="BJ366" s="13"/>
      <c r="BK366" s="13"/>
    </row>
    <row r="367" spans="1:63" s="1" customFormat="1" ht="15">
      <c r="A367" s="382" t="s">
        <v>69</v>
      </c>
      <c r="B367" s="383"/>
      <c r="C367" s="384"/>
      <c r="D367" s="29" t="s">
        <v>103</v>
      </c>
      <c r="E367" s="14">
        <v>18</v>
      </c>
      <c r="F367" s="9"/>
      <c r="G367" s="13"/>
      <c r="H367" s="13"/>
      <c r="I367" s="26"/>
      <c r="J367" s="13"/>
      <c r="K367" s="13"/>
      <c r="L367" s="13"/>
      <c r="M367" s="13"/>
      <c r="N367" s="13"/>
      <c r="O367" s="13"/>
      <c r="P367" s="13"/>
      <c r="Q367" s="245" t="s">
        <v>137</v>
      </c>
      <c r="R367" s="14">
        <v>30</v>
      </c>
      <c r="S367" s="9"/>
      <c r="T367" s="13"/>
      <c r="U367" s="13"/>
      <c r="V367" s="26"/>
      <c r="W367" s="382" t="s">
        <v>69</v>
      </c>
      <c r="X367" s="383"/>
      <c r="Y367" s="384"/>
      <c r="Z367" s="43" t="s">
        <v>103</v>
      </c>
      <c r="AA367" s="13">
        <v>18</v>
      </c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43" t="s">
        <v>137</v>
      </c>
      <c r="AP367" s="13">
        <v>30</v>
      </c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E367" s="13"/>
      <c r="BF367" s="13"/>
      <c r="BG367" s="13"/>
      <c r="BH367" s="13"/>
      <c r="BI367" s="13"/>
      <c r="BJ367" s="13"/>
      <c r="BK367" s="13"/>
    </row>
    <row r="368" spans="1:63" s="1" customFormat="1" ht="15">
      <c r="A368" s="382" t="s">
        <v>48</v>
      </c>
      <c r="B368" s="383"/>
      <c r="C368" s="384"/>
      <c r="D368" s="23">
        <v>7.5</v>
      </c>
      <c r="E368" s="14">
        <v>6</v>
      </c>
      <c r="F368" s="9"/>
      <c r="G368" s="13"/>
      <c r="H368" s="13"/>
      <c r="I368" s="26"/>
      <c r="J368" s="13"/>
      <c r="K368" s="13"/>
      <c r="L368" s="13"/>
      <c r="M368" s="13"/>
      <c r="N368" s="13"/>
      <c r="O368" s="13"/>
      <c r="P368" s="13"/>
      <c r="Q368" s="9">
        <v>13</v>
      </c>
      <c r="R368" s="14">
        <v>10</v>
      </c>
      <c r="S368" s="9"/>
      <c r="T368" s="13"/>
      <c r="U368" s="13"/>
      <c r="V368" s="26"/>
      <c r="W368" s="382" t="s">
        <v>48</v>
      </c>
      <c r="X368" s="383"/>
      <c r="Y368" s="384"/>
      <c r="Z368" s="13">
        <v>7.5</v>
      </c>
      <c r="AA368" s="13">
        <v>6</v>
      </c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>
        <v>13</v>
      </c>
      <c r="AP368" s="13">
        <v>10</v>
      </c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E368" s="13"/>
      <c r="BF368" s="13"/>
      <c r="BG368" s="13"/>
      <c r="BH368" s="13"/>
      <c r="BI368" s="13"/>
      <c r="BJ368" s="13"/>
      <c r="BK368" s="13"/>
    </row>
    <row r="369" spans="1:63" s="1" customFormat="1" ht="20.25" customHeight="1">
      <c r="A369" s="382" t="s">
        <v>18</v>
      </c>
      <c r="B369" s="383"/>
      <c r="C369" s="384"/>
      <c r="D369" s="23">
        <v>7.2</v>
      </c>
      <c r="E369" s="14">
        <v>6</v>
      </c>
      <c r="F369" s="9"/>
      <c r="G369" s="13"/>
      <c r="H369" s="13"/>
      <c r="I369" s="26"/>
      <c r="J369" s="13"/>
      <c r="K369" s="13"/>
      <c r="L369" s="13"/>
      <c r="M369" s="13"/>
      <c r="N369" s="13"/>
      <c r="O369" s="13"/>
      <c r="P369" s="13"/>
      <c r="Q369" s="9">
        <v>12</v>
      </c>
      <c r="R369" s="14">
        <v>10</v>
      </c>
      <c r="S369" s="9"/>
      <c r="T369" s="13"/>
      <c r="U369" s="13"/>
      <c r="V369" s="26"/>
      <c r="W369" s="382" t="s">
        <v>18</v>
      </c>
      <c r="X369" s="383"/>
      <c r="Y369" s="384"/>
      <c r="Z369" s="13">
        <v>7.2</v>
      </c>
      <c r="AA369" s="13">
        <v>6</v>
      </c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>
        <v>12</v>
      </c>
      <c r="AP369" s="13">
        <v>10</v>
      </c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E369" s="13"/>
      <c r="BF369" s="13"/>
      <c r="BG369" s="13"/>
      <c r="BH369" s="13"/>
      <c r="BI369" s="13"/>
      <c r="BJ369" s="13"/>
      <c r="BK369" s="13"/>
    </row>
    <row r="370" spans="1:63" s="1" customFormat="1" ht="15">
      <c r="A370" s="382" t="s">
        <v>7</v>
      </c>
      <c r="B370" s="383"/>
      <c r="C370" s="384"/>
      <c r="D370" s="23">
        <v>0.6</v>
      </c>
      <c r="E370" s="14">
        <v>0.6</v>
      </c>
      <c r="F370" s="9"/>
      <c r="G370" s="13"/>
      <c r="H370" s="13"/>
      <c r="I370" s="26"/>
      <c r="J370" s="13"/>
      <c r="K370" s="13"/>
      <c r="L370" s="13"/>
      <c r="M370" s="13"/>
      <c r="N370" s="13"/>
      <c r="O370" s="13"/>
      <c r="P370" s="13"/>
      <c r="Q370" s="9">
        <v>0.8</v>
      </c>
      <c r="R370" s="14">
        <v>0.8</v>
      </c>
      <c r="S370" s="9"/>
      <c r="T370" s="13"/>
      <c r="U370" s="13"/>
      <c r="V370" s="26"/>
      <c r="W370" s="382" t="s">
        <v>7</v>
      </c>
      <c r="X370" s="383"/>
      <c r="Y370" s="384"/>
      <c r="Z370" s="13">
        <v>0.6</v>
      </c>
      <c r="AA370" s="13">
        <v>0.6</v>
      </c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>
        <v>0.8</v>
      </c>
      <c r="AP370" s="13">
        <v>0.8</v>
      </c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E370" s="13"/>
      <c r="BF370" s="13"/>
      <c r="BG370" s="13"/>
      <c r="BH370" s="13"/>
      <c r="BI370" s="13"/>
      <c r="BJ370" s="13"/>
      <c r="BK370" s="13"/>
    </row>
    <row r="371" spans="1:63" s="1" customFormat="1" ht="16.5" customHeight="1">
      <c r="A371" s="382" t="s">
        <v>28</v>
      </c>
      <c r="B371" s="383"/>
      <c r="C371" s="384"/>
      <c r="D371" s="23">
        <v>3</v>
      </c>
      <c r="E371" s="14">
        <v>3</v>
      </c>
      <c r="F371" s="9"/>
      <c r="G371" s="13"/>
      <c r="H371" s="13"/>
      <c r="I371" s="26"/>
      <c r="J371" s="13"/>
      <c r="K371" s="13"/>
      <c r="L371" s="13"/>
      <c r="M371" s="13"/>
      <c r="N371" s="13"/>
      <c r="O371" s="13"/>
      <c r="P371" s="13"/>
      <c r="Q371" s="9">
        <v>5</v>
      </c>
      <c r="R371" s="14">
        <v>5</v>
      </c>
      <c r="S371" s="9"/>
      <c r="T371" s="13"/>
      <c r="U371" s="13"/>
      <c r="V371" s="26"/>
      <c r="W371" s="382" t="s">
        <v>28</v>
      </c>
      <c r="X371" s="383"/>
      <c r="Y371" s="384"/>
      <c r="Z371" s="13">
        <v>3</v>
      </c>
      <c r="AA371" s="13">
        <v>3</v>
      </c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>
        <v>5</v>
      </c>
      <c r="AP371" s="13">
        <v>5</v>
      </c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E371" s="13"/>
      <c r="BF371" s="13"/>
      <c r="BG371" s="13"/>
      <c r="BH371" s="13"/>
      <c r="BI371" s="13"/>
      <c r="BJ371" s="13"/>
      <c r="BK371" s="13"/>
    </row>
    <row r="372" spans="1:63" s="1" customFormat="1" ht="15">
      <c r="A372" s="382" t="s">
        <v>66</v>
      </c>
      <c r="B372" s="383"/>
      <c r="C372" s="384"/>
      <c r="D372" s="23">
        <v>120</v>
      </c>
      <c r="E372" s="14">
        <v>120</v>
      </c>
      <c r="F372" s="9"/>
      <c r="G372" s="13"/>
      <c r="H372" s="13"/>
      <c r="I372" s="26"/>
      <c r="J372" s="13"/>
      <c r="K372" s="13"/>
      <c r="L372" s="13"/>
      <c r="M372" s="13"/>
      <c r="N372" s="13"/>
      <c r="O372" s="13"/>
      <c r="P372" s="13"/>
      <c r="Q372" s="9">
        <v>200</v>
      </c>
      <c r="R372" s="14">
        <v>200</v>
      </c>
      <c r="S372" s="9"/>
      <c r="T372" s="13"/>
      <c r="U372" s="13"/>
      <c r="V372" s="26"/>
      <c r="W372" s="382" t="s">
        <v>66</v>
      </c>
      <c r="X372" s="383"/>
      <c r="Y372" s="384"/>
      <c r="Z372" s="13">
        <v>120</v>
      </c>
      <c r="AA372" s="13">
        <v>120</v>
      </c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>
        <v>200</v>
      </c>
      <c r="AP372" s="13">
        <v>200</v>
      </c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E372" s="13"/>
      <c r="BF372" s="13"/>
      <c r="BG372" s="13"/>
      <c r="BH372" s="13"/>
      <c r="BI372" s="13"/>
      <c r="BJ372" s="13"/>
      <c r="BK372" s="13"/>
    </row>
    <row r="373" spans="1:63" s="1" customFormat="1" ht="15">
      <c r="A373" s="382"/>
      <c r="B373" s="383"/>
      <c r="C373" s="384"/>
      <c r="D373" s="23"/>
      <c r="E373" s="14"/>
      <c r="F373" s="15">
        <v>1.04</v>
      </c>
      <c r="G373" s="16">
        <v>2.93</v>
      </c>
      <c r="H373" s="16">
        <v>5.08</v>
      </c>
      <c r="I373" s="16">
        <v>50.85</v>
      </c>
      <c r="J373" s="15">
        <v>0.028</v>
      </c>
      <c r="K373" s="16">
        <v>16.03</v>
      </c>
      <c r="L373" s="16"/>
      <c r="M373" s="16">
        <v>26</v>
      </c>
      <c r="N373" s="16">
        <v>29.8</v>
      </c>
      <c r="O373" s="16">
        <v>14.6</v>
      </c>
      <c r="P373" s="266">
        <v>0.53</v>
      </c>
      <c r="Q373" s="30"/>
      <c r="R373" s="12"/>
      <c r="S373" s="15">
        <v>1.74</v>
      </c>
      <c r="T373" s="16">
        <v>4.88</v>
      </c>
      <c r="U373" s="24">
        <v>8.48</v>
      </c>
      <c r="V373" s="16">
        <v>84.75</v>
      </c>
      <c r="W373" s="383"/>
      <c r="X373" s="383"/>
      <c r="Y373" s="384"/>
      <c r="Z373" s="13"/>
      <c r="AA373" s="13"/>
      <c r="AB373" s="16">
        <v>64.8</v>
      </c>
      <c r="AC373" s="13">
        <v>227.7</v>
      </c>
      <c r="AD373" s="13">
        <v>25.95</v>
      </c>
      <c r="AE373" s="16">
        <v>13.35</v>
      </c>
      <c r="AF373" s="16">
        <v>28.5</v>
      </c>
      <c r="AG373" s="13">
        <v>0.47</v>
      </c>
      <c r="AH373" s="13"/>
      <c r="AI373" s="16">
        <v>788.4</v>
      </c>
      <c r="AJ373" s="16">
        <v>1.41</v>
      </c>
      <c r="AK373" s="13">
        <v>0.0345</v>
      </c>
      <c r="AL373" s="13">
        <v>0.027</v>
      </c>
      <c r="AM373" s="13">
        <v>0.486</v>
      </c>
      <c r="AN373" s="13">
        <v>11.07</v>
      </c>
      <c r="AO373" s="16"/>
      <c r="AP373" s="16"/>
      <c r="AQ373" s="16">
        <v>108</v>
      </c>
      <c r="AR373" s="13">
        <v>379.5</v>
      </c>
      <c r="AS373" s="13">
        <v>43.25</v>
      </c>
      <c r="AT373" s="16">
        <v>22.25</v>
      </c>
      <c r="AU373" s="16">
        <v>47.5</v>
      </c>
      <c r="AV373" s="13">
        <v>0.795</v>
      </c>
      <c r="AW373" s="13"/>
      <c r="AX373" s="13">
        <v>1314</v>
      </c>
      <c r="AY373" s="16">
        <v>2.36</v>
      </c>
      <c r="AZ373" s="16">
        <v>0.057</v>
      </c>
      <c r="BA373" s="13">
        <v>0.045</v>
      </c>
      <c r="BB373" s="13">
        <v>0.81</v>
      </c>
      <c r="BC373" s="13">
        <v>18.46</v>
      </c>
      <c r="BE373" s="15">
        <v>0.035</v>
      </c>
      <c r="BF373" s="16">
        <v>20.03</v>
      </c>
      <c r="BG373" s="16"/>
      <c r="BH373" s="16">
        <v>43.25</v>
      </c>
      <c r="BI373" s="16">
        <v>37.2</v>
      </c>
      <c r="BJ373" s="16">
        <v>18.2</v>
      </c>
      <c r="BK373" s="266">
        <v>0.66</v>
      </c>
    </row>
    <row r="374" spans="1:63" s="1" customFormat="1" ht="16.5" customHeight="1">
      <c r="A374" s="382" t="s">
        <v>93</v>
      </c>
      <c r="B374" s="383"/>
      <c r="C374" s="384"/>
      <c r="D374" s="30">
        <v>5</v>
      </c>
      <c r="E374" s="12">
        <v>5</v>
      </c>
      <c r="F374" s="15">
        <v>0.14</v>
      </c>
      <c r="G374" s="16">
        <v>0.75</v>
      </c>
      <c r="H374" s="16">
        <v>0.16</v>
      </c>
      <c r="I374" s="24">
        <v>10.3</v>
      </c>
      <c r="J374" s="16"/>
      <c r="K374" s="16"/>
      <c r="L374" s="16"/>
      <c r="M374" s="16"/>
      <c r="N374" s="16"/>
      <c r="O374" s="16"/>
      <c r="P374" s="16"/>
      <c r="Q374" s="42">
        <v>5</v>
      </c>
      <c r="R374" s="12">
        <v>5</v>
      </c>
      <c r="S374" s="15">
        <v>0.14</v>
      </c>
      <c r="T374" s="16">
        <v>0.75</v>
      </c>
      <c r="U374" s="16">
        <v>0.16</v>
      </c>
      <c r="V374" s="24">
        <v>10.3</v>
      </c>
      <c r="W374" s="382" t="s">
        <v>93</v>
      </c>
      <c r="X374" s="383"/>
      <c r="Y374" s="384"/>
      <c r="Z374" s="13">
        <v>5</v>
      </c>
      <c r="AA374" s="16">
        <v>5</v>
      </c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41"/>
      <c r="AP374" s="16">
        <v>5</v>
      </c>
      <c r="AQ374" s="16"/>
      <c r="AR374" s="16"/>
      <c r="AS374" s="16"/>
      <c r="AT374" s="13"/>
      <c r="AU374" s="16"/>
      <c r="AV374" s="16"/>
      <c r="AW374" s="13"/>
      <c r="AX374" s="13"/>
      <c r="AY374" s="16"/>
      <c r="AZ374" s="16"/>
      <c r="BA374" s="13"/>
      <c r="BB374" s="13"/>
      <c r="BC374" s="13"/>
      <c r="BE374" s="16"/>
      <c r="BF374" s="16"/>
      <c r="BG374" s="16"/>
      <c r="BH374" s="16"/>
      <c r="BI374" s="16"/>
      <c r="BJ374" s="16"/>
      <c r="BK374" s="16"/>
    </row>
    <row r="375" spans="1:63" ht="15.75" customHeight="1">
      <c r="A375" s="402"/>
      <c r="B375" s="402"/>
      <c r="C375" s="402"/>
      <c r="D375" s="84"/>
      <c r="E375" s="77"/>
      <c r="F375" s="80"/>
      <c r="G375" s="81"/>
      <c r="H375" s="81"/>
      <c r="I375" s="82"/>
      <c r="J375" s="252"/>
      <c r="K375" s="252"/>
      <c r="L375" s="252"/>
      <c r="M375" s="252"/>
      <c r="N375" s="252"/>
      <c r="O375" s="252"/>
      <c r="P375" s="252"/>
      <c r="Q375" s="80"/>
      <c r="R375" s="79"/>
      <c r="S375" s="80"/>
      <c r="T375" s="81"/>
      <c r="U375" s="159"/>
      <c r="V375" s="129"/>
      <c r="W375" s="403"/>
      <c r="X375" s="403"/>
      <c r="Y375" s="403"/>
      <c r="Z375" s="68"/>
      <c r="AA375" s="68"/>
      <c r="AB375" s="81"/>
      <c r="AC375" s="159"/>
      <c r="AD375" s="159"/>
      <c r="AE375" s="81"/>
      <c r="AF375" s="81"/>
      <c r="AG375" s="159"/>
      <c r="AH375" s="159"/>
      <c r="AI375" s="81"/>
      <c r="AJ375" s="81"/>
      <c r="AK375" s="159"/>
      <c r="AL375" s="159"/>
      <c r="AM375" s="159"/>
      <c r="AN375" s="159"/>
      <c r="AO375" s="81"/>
      <c r="AP375" s="81"/>
      <c r="AQ375" s="81"/>
      <c r="AR375" s="159"/>
      <c r="AS375" s="159"/>
      <c r="AT375" s="81"/>
      <c r="AU375" s="81"/>
      <c r="AV375" s="159"/>
      <c r="AW375" s="159"/>
      <c r="AX375" s="81"/>
      <c r="AY375" s="81"/>
      <c r="AZ375" s="159"/>
      <c r="BA375" s="159"/>
      <c r="BB375" s="159"/>
      <c r="BC375" s="159"/>
      <c r="BE375" s="252"/>
      <c r="BF375" s="252"/>
      <c r="BG375" s="252"/>
      <c r="BH375" s="252"/>
      <c r="BI375" s="252"/>
      <c r="BJ375" s="252"/>
      <c r="BK375" s="252"/>
    </row>
    <row r="376" spans="1:63" ht="15.75" customHeight="1">
      <c r="A376" s="404" t="s">
        <v>191</v>
      </c>
      <c r="B376" s="404"/>
      <c r="C376" s="404"/>
      <c r="D376" s="78"/>
      <c r="E376" s="79">
        <v>160</v>
      </c>
      <c r="F376" s="74"/>
      <c r="G376" s="68"/>
      <c r="H376" s="68"/>
      <c r="I376" s="75"/>
      <c r="J376" s="251"/>
      <c r="K376" s="251"/>
      <c r="L376" s="251"/>
      <c r="M376" s="251"/>
      <c r="N376" s="251"/>
      <c r="O376" s="251"/>
      <c r="P376" s="251"/>
      <c r="Q376" s="80"/>
      <c r="R376" s="79">
        <v>210</v>
      </c>
      <c r="S376" s="74"/>
      <c r="T376" s="68"/>
      <c r="U376" s="81"/>
      <c r="V376" s="79"/>
      <c r="W376" s="412" t="s">
        <v>191</v>
      </c>
      <c r="X376" s="412"/>
      <c r="Y376" s="412"/>
      <c r="Z376" s="81"/>
      <c r="AA376" s="81" t="s">
        <v>192</v>
      </c>
      <c r="AB376" s="68"/>
      <c r="AC376" s="81"/>
      <c r="AD376" s="81"/>
      <c r="AE376" s="68"/>
      <c r="AF376" s="68"/>
      <c r="AG376" s="81"/>
      <c r="AH376" s="81"/>
      <c r="AI376" s="68"/>
      <c r="AJ376" s="68"/>
      <c r="AK376" s="81"/>
      <c r="AL376" s="81"/>
      <c r="AM376" s="81"/>
      <c r="AN376" s="81"/>
      <c r="AO376" s="81"/>
      <c r="AP376" s="81" t="s">
        <v>193</v>
      </c>
      <c r="AQ376" s="68"/>
      <c r="AR376" s="81"/>
      <c r="AS376" s="81"/>
      <c r="AT376" s="68"/>
      <c r="AU376" s="68"/>
      <c r="AV376" s="81"/>
      <c r="AW376" s="81"/>
      <c r="AX376" s="68"/>
      <c r="AY376" s="68"/>
      <c r="AZ376" s="81"/>
      <c r="BA376" s="81"/>
      <c r="BB376" s="81"/>
      <c r="BC376" s="81"/>
      <c r="BE376" s="251"/>
      <c r="BF376" s="251"/>
      <c r="BG376" s="251"/>
      <c r="BH376" s="251"/>
      <c r="BI376" s="251"/>
      <c r="BJ376" s="251"/>
      <c r="BK376" s="251"/>
    </row>
    <row r="377" spans="1:63" ht="15.75" customHeight="1">
      <c r="A377" s="402" t="s">
        <v>223</v>
      </c>
      <c r="B377" s="402"/>
      <c r="C377" s="402"/>
      <c r="D377" s="84">
        <v>157</v>
      </c>
      <c r="E377" s="77">
        <v>137</v>
      </c>
      <c r="F377" s="74"/>
      <c r="G377" s="68"/>
      <c r="H377" s="68"/>
      <c r="I377" s="75"/>
      <c r="J377" s="251"/>
      <c r="K377" s="251"/>
      <c r="L377" s="251"/>
      <c r="M377" s="251"/>
      <c r="N377" s="251"/>
      <c r="O377" s="251"/>
      <c r="P377" s="251"/>
      <c r="Q377" s="74">
        <v>216</v>
      </c>
      <c r="R377" s="77">
        <v>186</v>
      </c>
      <c r="S377" s="74"/>
      <c r="T377" s="68"/>
      <c r="U377" s="103"/>
      <c r="V377" s="99"/>
      <c r="W377" s="406" t="s">
        <v>223</v>
      </c>
      <c r="X377" s="406"/>
      <c r="Y377" s="406"/>
      <c r="Z377" s="68">
        <v>84</v>
      </c>
      <c r="AA377" s="68">
        <v>82</v>
      </c>
      <c r="AB377" s="68"/>
      <c r="AC377" s="103"/>
      <c r="AD377" s="103"/>
      <c r="AE377" s="68"/>
      <c r="AF377" s="68"/>
      <c r="AG377" s="103"/>
      <c r="AH377" s="103"/>
      <c r="AI377" s="68"/>
      <c r="AJ377" s="68"/>
      <c r="AK377" s="103"/>
      <c r="AL377" s="103"/>
      <c r="AM377" s="103"/>
      <c r="AN377" s="103"/>
      <c r="AO377" s="68">
        <v>112</v>
      </c>
      <c r="AP377" s="68">
        <v>109</v>
      </c>
      <c r="AQ377" s="68"/>
      <c r="AR377" s="103"/>
      <c r="AS377" s="103"/>
      <c r="AT377" s="68"/>
      <c r="AU377" s="68"/>
      <c r="AV377" s="103"/>
      <c r="AW377" s="103"/>
      <c r="AX377" s="68"/>
      <c r="AY377" s="68"/>
      <c r="AZ377" s="103"/>
      <c r="BA377" s="103"/>
      <c r="BB377" s="103"/>
      <c r="BC377" s="103"/>
      <c r="BE377" s="251"/>
      <c r="BF377" s="251"/>
      <c r="BG377" s="251"/>
      <c r="BH377" s="251"/>
      <c r="BI377" s="251"/>
      <c r="BJ377" s="251"/>
      <c r="BK377" s="251"/>
    </row>
    <row r="378" spans="1:63" ht="15.75" customHeight="1">
      <c r="A378" s="402" t="s">
        <v>19</v>
      </c>
      <c r="B378" s="402"/>
      <c r="C378" s="402"/>
      <c r="D378" s="84">
        <v>6</v>
      </c>
      <c r="E378" s="77">
        <v>6</v>
      </c>
      <c r="F378" s="74"/>
      <c r="G378" s="68"/>
      <c r="H378" s="68"/>
      <c r="I378" s="75"/>
      <c r="J378" s="251"/>
      <c r="K378" s="251"/>
      <c r="L378" s="251"/>
      <c r="M378" s="251"/>
      <c r="N378" s="251"/>
      <c r="O378" s="251"/>
      <c r="P378" s="251"/>
      <c r="Q378" s="74">
        <v>8</v>
      </c>
      <c r="R378" s="77">
        <v>8</v>
      </c>
      <c r="S378" s="74"/>
      <c r="T378" s="68"/>
      <c r="U378" s="68"/>
      <c r="V378" s="77"/>
      <c r="W378" s="406" t="s">
        <v>28</v>
      </c>
      <c r="X378" s="406"/>
      <c r="Y378" s="406"/>
      <c r="Z378" s="68">
        <v>6</v>
      </c>
      <c r="AA378" s="68">
        <v>6</v>
      </c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>
        <v>8</v>
      </c>
      <c r="AP378" s="68">
        <v>8</v>
      </c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E378" s="251"/>
      <c r="BF378" s="251"/>
      <c r="BG378" s="251"/>
      <c r="BH378" s="251"/>
      <c r="BI378" s="251"/>
      <c r="BJ378" s="251"/>
      <c r="BK378" s="251"/>
    </row>
    <row r="379" spans="1:63" ht="15.75" customHeight="1">
      <c r="A379" s="402" t="s">
        <v>18</v>
      </c>
      <c r="B379" s="402"/>
      <c r="C379" s="402"/>
      <c r="D379" s="97">
        <v>8</v>
      </c>
      <c r="E379" s="77">
        <v>7</v>
      </c>
      <c r="F379" s="74"/>
      <c r="G379" s="68"/>
      <c r="H379" s="68"/>
      <c r="I379" s="75"/>
      <c r="J379" s="251"/>
      <c r="K379" s="251"/>
      <c r="L379" s="251"/>
      <c r="M379" s="251"/>
      <c r="N379" s="251"/>
      <c r="O379" s="251"/>
      <c r="P379" s="251"/>
      <c r="Q379" s="235">
        <v>11</v>
      </c>
      <c r="R379" s="77">
        <v>9</v>
      </c>
      <c r="S379" s="74"/>
      <c r="T379" s="68"/>
      <c r="U379" s="68"/>
      <c r="V379" s="77"/>
      <c r="W379" s="406" t="s">
        <v>18</v>
      </c>
      <c r="X379" s="406"/>
      <c r="Y379" s="406"/>
      <c r="Z379" s="121">
        <v>8</v>
      </c>
      <c r="AA379" s="68">
        <v>7</v>
      </c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121">
        <v>11</v>
      </c>
      <c r="AP379" s="68">
        <v>9</v>
      </c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E379" s="251"/>
      <c r="BF379" s="251"/>
      <c r="BG379" s="251"/>
      <c r="BH379" s="251"/>
      <c r="BI379" s="251"/>
      <c r="BJ379" s="251"/>
      <c r="BK379" s="251"/>
    </row>
    <row r="380" spans="1:63" ht="15.75" customHeight="1">
      <c r="A380" s="402" t="s">
        <v>48</v>
      </c>
      <c r="B380" s="402"/>
      <c r="C380" s="402"/>
      <c r="D380" s="84">
        <v>16</v>
      </c>
      <c r="E380" s="77">
        <v>13</v>
      </c>
      <c r="F380" s="74"/>
      <c r="G380" s="68"/>
      <c r="H380" s="68"/>
      <c r="I380" s="75"/>
      <c r="J380" s="251"/>
      <c r="K380" s="251"/>
      <c r="L380" s="251"/>
      <c r="M380" s="251"/>
      <c r="N380" s="251"/>
      <c r="O380" s="251"/>
      <c r="P380" s="251"/>
      <c r="Q380" s="74">
        <v>16</v>
      </c>
      <c r="R380" s="77">
        <v>13</v>
      </c>
      <c r="S380" s="74"/>
      <c r="T380" s="68"/>
      <c r="U380" s="68"/>
      <c r="V380" s="77"/>
      <c r="W380" s="406" t="s">
        <v>48</v>
      </c>
      <c r="X380" s="406"/>
      <c r="Y380" s="406"/>
      <c r="Z380" s="68">
        <v>16</v>
      </c>
      <c r="AA380" s="68">
        <v>13</v>
      </c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>
        <v>16</v>
      </c>
      <c r="AP380" s="68">
        <v>13</v>
      </c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E380" s="251"/>
      <c r="BF380" s="251"/>
      <c r="BG380" s="251"/>
      <c r="BH380" s="251"/>
      <c r="BI380" s="251"/>
      <c r="BJ380" s="251"/>
      <c r="BK380" s="251"/>
    </row>
    <row r="381" spans="1:63" ht="15.75" customHeight="1">
      <c r="A381" s="402" t="s">
        <v>7</v>
      </c>
      <c r="B381" s="402"/>
      <c r="C381" s="402"/>
      <c r="D381" s="84"/>
      <c r="E381" s="77"/>
      <c r="F381" s="74"/>
      <c r="G381" s="68"/>
      <c r="H381" s="68"/>
      <c r="I381" s="75"/>
      <c r="J381" s="251"/>
      <c r="K381" s="251"/>
      <c r="L381" s="251"/>
      <c r="M381" s="251"/>
      <c r="N381" s="251"/>
      <c r="O381" s="251"/>
      <c r="P381" s="251"/>
      <c r="Q381" s="74">
        <v>7</v>
      </c>
      <c r="R381" s="77">
        <v>7</v>
      </c>
      <c r="S381" s="74"/>
      <c r="T381" s="68"/>
      <c r="U381" s="81"/>
      <c r="V381" s="79"/>
      <c r="W381" s="406" t="s">
        <v>7</v>
      </c>
      <c r="X381" s="406"/>
      <c r="Y381" s="406"/>
      <c r="Z381" s="68">
        <v>2.4</v>
      </c>
      <c r="AA381" s="68">
        <v>2.4</v>
      </c>
      <c r="AB381" s="68"/>
      <c r="AC381" s="81"/>
      <c r="AD381" s="81"/>
      <c r="AE381" s="68"/>
      <c r="AF381" s="68"/>
      <c r="AG381" s="81"/>
      <c r="AH381" s="81"/>
      <c r="AI381" s="68"/>
      <c r="AJ381" s="68"/>
      <c r="AK381" s="81"/>
      <c r="AL381" s="81"/>
      <c r="AM381" s="81"/>
      <c r="AN381" s="81"/>
      <c r="AO381" s="68">
        <v>3</v>
      </c>
      <c r="AP381" s="68">
        <v>3</v>
      </c>
      <c r="AQ381" s="68"/>
      <c r="AR381" s="81"/>
      <c r="AS381" s="81"/>
      <c r="AT381" s="68"/>
      <c r="AU381" s="68"/>
      <c r="AV381" s="81"/>
      <c r="AW381" s="81"/>
      <c r="AX381" s="68"/>
      <c r="AY381" s="68"/>
      <c r="AZ381" s="81"/>
      <c r="BA381" s="81"/>
      <c r="BB381" s="81"/>
      <c r="BC381" s="81"/>
      <c r="BE381" s="251"/>
      <c r="BF381" s="251"/>
      <c r="BG381" s="251"/>
      <c r="BH381" s="251"/>
      <c r="BI381" s="251"/>
      <c r="BJ381" s="251"/>
      <c r="BK381" s="251"/>
    </row>
    <row r="382" spans="1:63" ht="15.75" customHeight="1">
      <c r="A382" s="402" t="s">
        <v>32</v>
      </c>
      <c r="B382" s="402"/>
      <c r="C382" s="402"/>
      <c r="D382" s="84">
        <v>35</v>
      </c>
      <c r="E382" s="77">
        <v>35</v>
      </c>
      <c r="F382" s="74"/>
      <c r="G382" s="68"/>
      <c r="H382" s="68"/>
      <c r="I382" s="75"/>
      <c r="J382" s="251"/>
      <c r="K382" s="251"/>
      <c r="L382" s="251"/>
      <c r="M382" s="251"/>
      <c r="N382" s="251"/>
      <c r="O382" s="251"/>
      <c r="P382" s="251"/>
      <c r="Q382" s="74">
        <v>46</v>
      </c>
      <c r="R382" s="77">
        <v>46</v>
      </c>
      <c r="S382" s="74"/>
      <c r="T382" s="68"/>
      <c r="U382" s="81"/>
      <c r="V382" s="79"/>
      <c r="W382" s="406" t="s">
        <v>32</v>
      </c>
      <c r="X382" s="406"/>
      <c r="Y382" s="406"/>
      <c r="Z382" s="68">
        <v>35</v>
      </c>
      <c r="AA382" s="68">
        <v>35</v>
      </c>
      <c r="AB382" s="68"/>
      <c r="AC382" s="81"/>
      <c r="AD382" s="81"/>
      <c r="AE382" s="68"/>
      <c r="AF382" s="68"/>
      <c r="AG382" s="81"/>
      <c r="AH382" s="81"/>
      <c r="AI382" s="68"/>
      <c r="AJ382" s="68"/>
      <c r="AK382" s="81"/>
      <c r="AL382" s="81"/>
      <c r="AM382" s="81"/>
      <c r="AN382" s="81"/>
      <c r="AO382" s="68">
        <v>46</v>
      </c>
      <c r="AP382" s="68">
        <v>46</v>
      </c>
      <c r="AQ382" s="68"/>
      <c r="AR382" s="81"/>
      <c r="AS382" s="81"/>
      <c r="AT382" s="68"/>
      <c r="AU382" s="68"/>
      <c r="AV382" s="81"/>
      <c r="AW382" s="81"/>
      <c r="AX382" s="68"/>
      <c r="AY382" s="68"/>
      <c r="AZ382" s="81"/>
      <c r="BA382" s="81"/>
      <c r="BB382" s="81"/>
      <c r="BC382" s="81"/>
      <c r="BE382" s="251"/>
      <c r="BF382" s="251"/>
      <c r="BG382" s="251"/>
      <c r="BH382" s="251"/>
      <c r="BI382" s="251"/>
      <c r="BJ382" s="251"/>
      <c r="BK382" s="251"/>
    </row>
    <row r="383" spans="1:63" ht="15.75" customHeight="1">
      <c r="A383" s="488" t="s">
        <v>66</v>
      </c>
      <c r="B383" s="488"/>
      <c r="C383" s="488"/>
      <c r="D383" s="128">
        <v>88</v>
      </c>
      <c r="E383" s="129">
        <v>88</v>
      </c>
      <c r="F383" s="160"/>
      <c r="G383" s="159"/>
      <c r="H383" s="159"/>
      <c r="I383" s="161"/>
      <c r="J383" s="261"/>
      <c r="K383" s="261"/>
      <c r="L383" s="261"/>
      <c r="M383" s="261"/>
      <c r="N383" s="261"/>
      <c r="O383" s="261"/>
      <c r="P383" s="261"/>
      <c r="Q383" s="160">
        <v>109</v>
      </c>
      <c r="R383" s="129">
        <v>109</v>
      </c>
      <c r="S383" s="160"/>
      <c r="T383" s="159"/>
      <c r="U383" s="81"/>
      <c r="V383" s="79"/>
      <c r="W383" s="489" t="s">
        <v>66</v>
      </c>
      <c r="X383" s="489"/>
      <c r="Y383" s="489"/>
      <c r="Z383" s="159">
        <v>88</v>
      </c>
      <c r="AA383" s="159">
        <v>88</v>
      </c>
      <c r="AB383" s="159"/>
      <c r="AC383" s="81"/>
      <c r="AD383" s="81"/>
      <c r="AE383" s="159"/>
      <c r="AF383" s="159"/>
      <c r="AG383" s="81"/>
      <c r="AH383" s="81"/>
      <c r="AI383" s="159"/>
      <c r="AJ383" s="159"/>
      <c r="AK383" s="81"/>
      <c r="AL383" s="81"/>
      <c r="AM383" s="81"/>
      <c r="AN383" s="81"/>
      <c r="AO383" s="159">
        <v>109</v>
      </c>
      <c r="AP383" s="159">
        <v>109</v>
      </c>
      <c r="AQ383" s="159"/>
      <c r="AR383" s="81"/>
      <c r="AS383" s="81"/>
      <c r="AT383" s="159"/>
      <c r="AU383" s="159"/>
      <c r="AV383" s="81"/>
      <c r="AW383" s="81"/>
      <c r="AX383" s="159"/>
      <c r="AY383" s="159"/>
      <c r="AZ383" s="81"/>
      <c r="BA383" s="81"/>
      <c r="BB383" s="81"/>
      <c r="BC383" s="81"/>
      <c r="BE383" s="261"/>
      <c r="BF383" s="261"/>
      <c r="BG383" s="261"/>
      <c r="BH383" s="261"/>
      <c r="BI383" s="261"/>
      <c r="BJ383" s="261"/>
      <c r="BK383" s="261"/>
    </row>
    <row r="384" spans="1:63" ht="15.75" customHeight="1">
      <c r="A384" s="402"/>
      <c r="B384" s="402"/>
      <c r="C384" s="402"/>
      <c r="D384" s="84"/>
      <c r="E384" s="79" t="s">
        <v>192</v>
      </c>
      <c r="F384" s="80">
        <v>16</v>
      </c>
      <c r="G384" s="81">
        <v>14.78</v>
      </c>
      <c r="H384" s="81">
        <v>26.76</v>
      </c>
      <c r="I384" s="265">
        <v>325</v>
      </c>
      <c r="J384" s="223">
        <v>0.2</v>
      </c>
      <c r="K384" s="224">
        <v>0.41</v>
      </c>
      <c r="L384" s="224">
        <v>48</v>
      </c>
      <c r="M384" s="224">
        <v>30.2</v>
      </c>
      <c r="N384" s="224">
        <v>156.1</v>
      </c>
      <c r="O384" s="224">
        <v>34.2</v>
      </c>
      <c r="P384" s="225">
        <v>1.45</v>
      </c>
      <c r="Q384" s="78"/>
      <c r="R384" s="79" t="s">
        <v>193</v>
      </c>
      <c r="S384" s="80">
        <v>21.47</v>
      </c>
      <c r="T384" s="81">
        <v>19.69</v>
      </c>
      <c r="U384" s="103">
        <v>35.69</v>
      </c>
      <c r="V384" s="99">
        <v>406</v>
      </c>
      <c r="W384" s="406"/>
      <c r="X384" s="406"/>
      <c r="Y384" s="406"/>
      <c r="Z384" s="68"/>
      <c r="AA384" s="68"/>
      <c r="AB384" s="81">
        <v>267.6</v>
      </c>
      <c r="AC384" s="103">
        <v>178.2</v>
      </c>
      <c r="AD384" s="103">
        <v>33.7</v>
      </c>
      <c r="AE384" s="81">
        <v>34.8</v>
      </c>
      <c r="AF384" s="81">
        <v>146.5</v>
      </c>
      <c r="AG384" s="103">
        <v>1.57</v>
      </c>
      <c r="AH384" s="103">
        <v>36</v>
      </c>
      <c r="AI384" s="81">
        <v>1578</v>
      </c>
      <c r="AJ384" s="81">
        <v>0.45</v>
      </c>
      <c r="AK384" s="103">
        <v>0.04</v>
      </c>
      <c r="AL384" s="103">
        <v>0.09</v>
      </c>
      <c r="AM384" s="103">
        <v>3.05</v>
      </c>
      <c r="AN384" s="103">
        <v>0.41</v>
      </c>
      <c r="AO384" s="81"/>
      <c r="AP384" s="81"/>
      <c r="AQ384" s="81">
        <v>366.5</v>
      </c>
      <c r="AR384" s="103">
        <v>273.9</v>
      </c>
      <c r="AS384" s="103">
        <v>45.1</v>
      </c>
      <c r="AT384" s="81">
        <v>47.5</v>
      </c>
      <c r="AU384" s="81">
        <v>199.3</v>
      </c>
      <c r="AV384" s="103">
        <v>2.19</v>
      </c>
      <c r="AW384" s="103">
        <v>48</v>
      </c>
      <c r="AX384" s="81">
        <v>1668</v>
      </c>
      <c r="AY384" s="81">
        <v>0.62</v>
      </c>
      <c r="AZ384" s="103">
        <v>0.06</v>
      </c>
      <c r="BA384" s="103">
        <v>0.12</v>
      </c>
      <c r="BB384" s="103">
        <v>4.06</v>
      </c>
      <c r="BC384" s="103">
        <v>1.01</v>
      </c>
      <c r="BE384" s="223">
        <v>0.26</v>
      </c>
      <c r="BF384" s="224">
        <v>1.01</v>
      </c>
      <c r="BG384" s="224">
        <v>64</v>
      </c>
      <c r="BH384" s="224">
        <v>40.3</v>
      </c>
      <c r="BI384" s="224">
        <v>209.5</v>
      </c>
      <c r="BJ384" s="224">
        <v>46.8</v>
      </c>
      <c r="BK384" s="225">
        <v>2.03</v>
      </c>
    </row>
    <row r="385" spans="1:63" s="1" customFormat="1" ht="18.75" customHeight="1">
      <c r="A385" s="388" t="s">
        <v>340</v>
      </c>
      <c r="B385" s="389"/>
      <c r="C385" s="390"/>
      <c r="D385" s="13" t="s">
        <v>250</v>
      </c>
      <c r="E385" s="16">
        <v>40</v>
      </c>
      <c r="F385" s="16">
        <v>0.44</v>
      </c>
      <c r="G385" s="16">
        <v>0.08</v>
      </c>
      <c r="H385" s="16">
        <v>1.52</v>
      </c>
      <c r="I385" s="16">
        <v>9.2</v>
      </c>
      <c r="J385" s="16">
        <v>0.02</v>
      </c>
      <c r="K385" s="16">
        <v>3.4</v>
      </c>
      <c r="L385" s="16">
        <v>0</v>
      </c>
      <c r="M385" s="16">
        <v>35.53</v>
      </c>
      <c r="N385" s="16">
        <v>36.55</v>
      </c>
      <c r="O385" s="16">
        <v>18.08</v>
      </c>
      <c r="P385" s="16">
        <v>1.01</v>
      </c>
      <c r="Q385" s="13" t="s">
        <v>251</v>
      </c>
      <c r="R385" s="16">
        <v>60</v>
      </c>
      <c r="S385" s="16">
        <v>0.66</v>
      </c>
      <c r="T385" s="16">
        <v>0.12</v>
      </c>
      <c r="U385" s="16">
        <v>2.28</v>
      </c>
      <c r="V385" s="16">
        <v>13.8</v>
      </c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16">
        <v>0.02</v>
      </c>
      <c r="BF385" s="16">
        <v>3.4</v>
      </c>
      <c r="BG385" s="16">
        <v>0</v>
      </c>
      <c r="BH385" s="16">
        <v>35.53</v>
      </c>
      <c r="BI385" s="16">
        <v>36.55</v>
      </c>
      <c r="BJ385" s="16">
        <v>18.08</v>
      </c>
      <c r="BK385" s="16">
        <v>1.01</v>
      </c>
    </row>
    <row r="386" spans="1:63" ht="18.75" customHeight="1">
      <c r="A386" s="414" t="s">
        <v>346</v>
      </c>
      <c r="B386" s="415"/>
      <c r="C386" s="416"/>
      <c r="D386" s="84"/>
      <c r="E386" s="79"/>
      <c r="F386" s="74"/>
      <c r="G386" s="68"/>
      <c r="H386" s="68"/>
      <c r="I386" s="75"/>
      <c r="J386" s="251"/>
      <c r="K386" s="251"/>
      <c r="L386" s="251"/>
      <c r="M386" s="251"/>
      <c r="N386" s="251"/>
      <c r="O386" s="251"/>
      <c r="P386" s="251"/>
      <c r="Q386" s="220"/>
      <c r="R386" s="221"/>
      <c r="S386" s="221"/>
      <c r="T386" s="221"/>
      <c r="U386" s="221"/>
      <c r="V386" s="221"/>
      <c r="W386" s="222"/>
      <c r="X386" s="78"/>
      <c r="Y386" s="79"/>
      <c r="Z386" s="74"/>
      <c r="AA386" s="68"/>
      <c r="AB386" s="68"/>
      <c r="AC386" s="77"/>
      <c r="AD386" s="404" t="s">
        <v>130</v>
      </c>
      <c r="AE386" s="412"/>
      <c r="AF386" s="405"/>
      <c r="AG386" s="68"/>
      <c r="AH386" s="81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81"/>
      <c r="AW386" s="81"/>
      <c r="AX386" s="68"/>
      <c r="AY386" s="68"/>
      <c r="AZ386" s="68"/>
      <c r="BA386" s="68"/>
      <c r="BB386" s="68"/>
      <c r="BC386" s="68"/>
      <c r="BD386" s="68"/>
      <c r="BE386" s="251"/>
      <c r="BF386" s="251"/>
      <c r="BG386" s="251"/>
      <c r="BH386" s="251"/>
      <c r="BI386" s="251"/>
      <c r="BJ386" s="251"/>
      <c r="BK386" s="251"/>
    </row>
    <row r="387" spans="1:63" ht="18.75" customHeight="1">
      <c r="A387" s="404" t="s">
        <v>261</v>
      </c>
      <c r="B387" s="412"/>
      <c r="C387" s="405"/>
      <c r="D387" s="84"/>
      <c r="E387" s="79">
        <v>150</v>
      </c>
      <c r="F387" s="74"/>
      <c r="G387" s="68"/>
      <c r="H387" s="68"/>
      <c r="I387" s="75"/>
      <c r="J387" s="251"/>
      <c r="K387" s="251"/>
      <c r="L387" s="251"/>
      <c r="M387" s="251"/>
      <c r="N387" s="251"/>
      <c r="O387" s="251"/>
      <c r="P387" s="251"/>
      <c r="Q387" s="78"/>
      <c r="R387" s="79">
        <v>180</v>
      </c>
      <c r="S387" s="74"/>
      <c r="T387" s="68"/>
      <c r="U387" s="68"/>
      <c r="V387" s="77"/>
      <c r="W387" s="404" t="s">
        <v>164</v>
      </c>
      <c r="X387" s="412"/>
      <c r="Y387" s="405"/>
      <c r="Z387" s="68"/>
      <c r="AA387" s="81">
        <v>150</v>
      </c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81"/>
      <c r="AP387" s="81">
        <v>180</v>
      </c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E387" s="220"/>
      <c r="BF387" s="221"/>
      <c r="BG387" s="221"/>
      <c r="BH387" s="221"/>
      <c r="BI387" s="221"/>
      <c r="BJ387" s="221"/>
      <c r="BK387" s="222"/>
    </row>
    <row r="388" spans="1:63" ht="18.75" customHeight="1">
      <c r="A388" s="402" t="s">
        <v>347</v>
      </c>
      <c r="B388" s="406"/>
      <c r="C388" s="403"/>
      <c r="D388" s="84">
        <v>8</v>
      </c>
      <c r="E388" s="77">
        <v>8</v>
      </c>
      <c r="F388" s="74"/>
      <c r="G388" s="68"/>
      <c r="H388" s="68"/>
      <c r="I388" s="75"/>
      <c r="J388" s="251"/>
      <c r="K388" s="251"/>
      <c r="L388" s="251"/>
      <c r="M388" s="251"/>
      <c r="N388" s="251"/>
      <c r="O388" s="251"/>
      <c r="P388" s="251"/>
      <c r="Q388" s="84">
        <v>10</v>
      </c>
      <c r="R388" s="77">
        <v>10</v>
      </c>
      <c r="S388" s="74"/>
      <c r="T388" s="68"/>
      <c r="U388" s="68"/>
      <c r="V388" s="77"/>
      <c r="W388" s="402" t="s">
        <v>22</v>
      </c>
      <c r="X388" s="406"/>
      <c r="Y388" s="403"/>
      <c r="Z388" s="68">
        <v>15</v>
      </c>
      <c r="AA388" s="68">
        <v>15</v>
      </c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>
        <v>18</v>
      </c>
      <c r="AP388" s="68">
        <v>18</v>
      </c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E388" s="220"/>
      <c r="BF388" s="221"/>
      <c r="BG388" s="221"/>
      <c r="BH388" s="221"/>
      <c r="BI388" s="221"/>
      <c r="BJ388" s="221"/>
      <c r="BK388" s="222"/>
    </row>
    <row r="389" spans="1:63" ht="18.75" customHeight="1">
      <c r="A389" s="402" t="s">
        <v>348</v>
      </c>
      <c r="B389" s="406"/>
      <c r="C389" s="403"/>
      <c r="D389" s="84">
        <v>20</v>
      </c>
      <c r="E389" s="77">
        <v>18</v>
      </c>
      <c r="F389" s="74"/>
      <c r="G389" s="68"/>
      <c r="H389" s="68"/>
      <c r="I389" s="75"/>
      <c r="J389" s="251"/>
      <c r="K389" s="251"/>
      <c r="L389" s="251"/>
      <c r="M389" s="251"/>
      <c r="N389" s="251"/>
      <c r="O389" s="251"/>
      <c r="P389" s="251"/>
      <c r="Q389" s="84">
        <v>22</v>
      </c>
      <c r="R389" s="77">
        <v>20</v>
      </c>
      <c r="S389" s="74"/>
      <c r="T389" s="68"/>
      <c r="U389" s="68"/>
      <c r="V389" s="77"/>
      <c r="W389" s="402" t="s">
        <v>22</v>
      </c>
      <c r="X389" s="406"/>
      <c r="Y389" s="403"/>
      <c r="Z389" s="68">
        <v>15</v>
      </c>
      <c r="AA389" s="68">
        <v>15</v>
      </c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>
        <v>18</v>
      </c>
      <c r="AP389" s="68">
        <v>18</v>
      </c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E389" s="220"/>
      <c r="BF389" s="221"/>
      <c r="BG389" s="221"/>
      <c r="BH389" s="221"/>
      <c r="BI389" s="221"/>
      <c r="BJ389" s="221"/>
      <c r="BK389" s="222"/>
    </row>
    <row r="390" spans="1:63" ht="18.75" customHeight="1">
      <c r="A390" s="402" t="s">
        <v>6</v>
      </c>
      <c r="B390" s="406"/>
      <c r="C390" s="403"/>
      <c r="D390" s="84">
        <v>15</v>
      </c>
      <c r="E390" s="77">
        <v>15</v>
      </c>
      <c r="F390" s="74"/>
      <c r="G390" s="68"/>
      <c r="H390" s="68"/>
      <c r="I390" s="75"/>
      <c r="J390" s="251"/>
      <c r="K390" s="251"/>
      <c r="L390" s="251"/>
      <c r="M390" s="251"/>
      <c r="N390" s="251"/>
      <c r="O390" s="251"/>
      <c r="P390" s="251"/>
      <c r="Q390" s="84">
        <v>18</v>
      </c>
      <c r="R390" s="77">
        <v>18</v>
      </c>
      <c r="S390" s="74"/>
      <c r="T390" s="68"/>
      <c r="U390" s="68"/>
      <c r="V390" s="77"/>
      <c r="W390" s="402" t="s">
        <v>6</v>
      </c>
      <c r="X390" s="406"/>
      <c r="Y390" s="403"/>
      <c r="Z390" s="68">
        <v>12</v>
      </c>
      <c r="AA390" s="68">
        <v>12</v>
      </c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>
        <v>15</v>
      </c>
      <c r="AP390" s="68">
        <v>15</v>
      </c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E390" s="220"/>
      <c r="BF390" s="221"/>
      <c r="BG390" s="221"/>
      <c r="BH390" s="221"/>
      <c r="BI390" s="221"/>
      <c r="BJ390" s="221"/>
      <c r="BK390" s="222"/>
    </row>
    <row r="391" spans="1:63" ht="18.75" customHeight="1">
      <c r="A391" s="402"/>
      <c r="B391" s="406"/>
      <c r="C391" s="403"/>
      <c r="D391" s="251"/>
      <c r="E391" s="251"/>
      <c r="F391" s="252">
        <v>0.23</v>
      </c>
      <c r="G391" s="252">
        <v>0.09</v>
      </c>
      <c r="H391" s="252">
        <v>16.62</v>
      </c>
      <c r="I391" s="252">
        <v>98.1</v>
      </c>
      <c r="J391" s="252">
        <v>0.01</v>
      </c>
      <c r="K391" s="252">
        <v>19</v>
      </c>
      <c r="L391" s="252"/>
      <c r="M391" s="252">
        <v>14.39</v>
      </c>
      <c r="N391" s="252">
        <v>7.4</v>
      </c>
      <c r="O391" s="252">
        <v>6.98</v>
      </c>
      <c r="P391" s="252">
        <v>0.34</v>
      </c>
      <c r="Q391" s="78"/>
      <c r="R391" s="79"/>
      <c r="S391" s="80">
        <v>0.27</v>
      </c>
      <c r="T391" s="81">
        <v>0.11</v>
      </c>
      <c r="U391" s="81">
        <v>19.94</v>
      </c>
      <c r="V391" s="79">
        <v>111.72</v>
      </c>
      <c r="W391" s="402"/>
      <c r="X391" s="406"/>
      <c r="Y391" s="403"/>
      <c r="Z391" s="68"/>
      <c r="AA391" s="68"/>
      <c r="AB391" s="81">
        <v>1.9</v>
      </c>
      <c r="AC391" s="81">
        <v>87.4</v>
      </c>
      <c r="AD391" s="81">
        <v>23.9</v>
      </c>
      <c r="AE391" s="81">
        <v>4.5</v>
      </c>
      <c r="AF391" s="81">
        <v>11.6</v>
      </c>
      <c r="AG391" s="81">
        <v>0.94</v>
      </c>
      <c r="AH391" s="81"/>
      <c r="AI391" s="81">
        <v>2</v>
      </c>
      <c r="AJ391" s="81">
        <v>0.15</v>
      </c>
      <c r="AK391" s="81">
        <v>0.002</v>
      </c>
      <c r="AL391" s="81">
        <v>0.005</v>
      </c>
      <c r="AM391" s="81">
        <v>0.108</v>
      </c>
      <c r="AN391" s="81">
        <v>0.3</v>
      </c>
      <c r="AO391" s="81"/>
      <c r="AP391" s="81"/>
      <c r="AQ391" s="81">
        <v>2.3</v>
      </c>
      <c r="AR391" s="81">
        <v>104.8</v>
      </c>
      <c r="AS391" s="81">
        <v>28.6</v>
      </c>
      <c r="AT391" s="81">
        <v>5.4</v>
      </c>
      <c r="AU391" s="81">
        <v>13.9</v>
      </c>
      <c r="AV391" s="81">
        <v>1.12</v>
      </c>
      <c r="AW391" s="81"/>
      <c r="AX391" s="81">
        <v>2</v>
      </c>
      <c r="AY391" s="81">
        <v>0.18</v>
      </c>
      <c r="AZ391" s="81">
        <v>0.003</v>
      </c>
      <c r="BA391" s="81">
        <v>0.006</v>
      </c>
      <c r="BB391" s="81">
        <v>0.13</v>
      </c>
      <c r="BC391" s="81">
        <v>0.36</v>
      </c>
      <c r="BE391" s="223">
        <v>0.05</v>
      </c>
      <c r="BF391" s="224">
        <v>21</v>
      </c>
      <c r="BG391" s="224"/>
      <c r="BH391" s="224">
        <v>16.8</v>
      </c>
      <c r="BI391" s="224">
        <v>9.6</v>
      </c>
      <c r="BJ391" s="224">
        <v>7.85</v>
      </c>
      <c r="BK391" s="225">
        <v>0.57</v>
      </c>
    </row>
    <row r="392" spans="1:63" ht="15.75" customHeight="1">
      <c r="A392" s="404" t="s">
        <v>10</v>
      </c>
      <c r="B392" s="404"/>
      <c r="C392" s="404"/>
      <c r="D392" s="251">
        <v>35</v>
      </c>
      <c r="E392" s="252">
        <v>35</v>
      </c>
      <c r="F392" s="252">
        <v>2.76</v>
      </c>
      <c r="G392" s="252">
        <v>0.35</v>
      </c>
      <c r="H392" s="252">
        <v>16.9</v>
      </c>
      <c r="I392" s="252">
        <v>82.25</v>
      </c>
      <c r="J392" s="252">
        <v>0.054</v>
      </c>
      <c r="K392" s="252"/>
      <c r="L392" s="252"/>
      <c r="M392" s="252">
        <v>6.9</v>
      </c>
      <c r="N392" s="252">
        <v>26.1</v>
      </c>
      <c r="O392" s="252">
        <v>9.9</v>
      </c>
      <c r="P392" s="252">
        <v>0.6</v>
      </c>
      <c r="Q392" s="251">
        <v>40</v>
      </c>
      <c r="R392" s="252">
        <v>40</v>
      </c>
      <c r="S392" s="252">
        <v>3.16</v>
      </c>
      <c r="T392" s="252">
        <v>0.4</v>
      </c>
      <c r="U392" s="252">
        <v>19.32</v>
      </c>
      <c r="V392" s="252">
        <v>94</v>
      </c>
      <c r="W392" s="418" t="s">
        <v>10</v>
      </c>
      <c r="X392" s="419"/>
      <c r="Y392" s="420"/>
      <c r="Z392" s="251">
        <v>20</v>
      </c>
      <c r="AA392" s="252">
        <v>20</v>
      </c>
      <c r="AB392" s="252"/>
      <c r="AC392" s="252"/>
      <c r="AD392" s="252"/>
      <c r="AE392" s="252"/>
      <c r="AF392" s="252"/>
      <c r="AG392" s="252"/>
      <c r="AH392" s="252"/>
      <c r="AI392" s="252"/>
      <c r="AJ392" s="252"/>
      <c r="AK392" s="252"/>
      <c r="AL392" s="252"/>
      <c r="AM392" s="252"/>
      <c r="AN392" s="252"/>
      <c r="AO392" s="251">
        <v>35</v>
      </c>
      <c r="AP392" s="252">
        <v>35</v>
      </c>
      <c r="AQ392" s="252"/>
      <c r="AR392" s="252"/>
      <c r="AS392" s="252"/>
      <c r="AT392" s="252"/>
      <c r="AU392" s="252"/>
      <c r="AV392" s="252"/>
      <c r="AW392" s="252"/>
      <c r="AX392" s="252"/>
      <c r="AY392" s="252"/>
      <c r="AZ392" s="252"/>
      <c r="BA392" s="252"/>
      <c r="BB392" s="252"/>
      <c r="BC392" s="252"/>
      <c r="BD392" s="285"/>
      <c r="BE392" s="252">
        <v>0.06</v>
      </c>
      <c r="BF392" s="252"/>
      <c r="BG392" s="252"/>
      <c r="BH392" s="252">
        <v>7.2</v>
      </c>
      <c r="BI392" s="252">
        <v>27.9</v>
      </c>
      <c r="BJ392" s="252">
        <v>10.8</v>
      </c>
      <c r="BK392" s="252">
        <v>0.8</v>
      </c>
    </row>
    <row r="393" spans="1:63" ht="15.75" customHeight="1">
      <c r="A393" s="404" t="s">
        <v>23</v>
      </c>
      <c r="B393" s="404"/>
      <c r="C393" s="404"/>
      <c r="D393" s="251">
        <v>30</v>
      </c>
      <c r="E393" s="252">
        <v>30</v>
      </c>
      <c r="F393" s="252">
        <v>2.64</v>
      </c>
      <c r="G393" s="252">
        <v>0.48</v>
      </c>
      <c r="H393" s="252">
        <v>13.36</v>
      </c>
      <c r="I393" s="252">
        <v>70</v>
      </c>
      <c r="J393" s="252">
        <v>0.054</v>
      </c>
      <c r="K393" s="252"/>
      <c r="L393" s="252"/>
      <c r="M393" s="252">
        <v>10.5</v>
      </c>
      <c r="N393" s="252">
        <v>47.4</v>
      </c>
      <c r="O393" s="252">
        <v>14.1</v>
      </c>
      <c r="P393" s="252">
        <v>1.17</v>
      </c>
      <c r="Q393" s="251">
        <v>40</v>
      </c>
      <c r="R393" s="252">
        <v>40</v>
      </c>
      <c r="S393" s="252">
        <v>2.98</v>
      </c>
      <c r="T393" s="252">
        <v>0.6</v>
      </c>
      <c r="U393" s="252">
        <v>15.2</v>
      </c>
      <c r="V393" s="252">
        <v>85</v>
      </c>
      <c r="W393" s="490" t="s">
        <v>23</v>
      </c>
      <c r="X393" s="415"/>
      <c r="Y393" s="491"/>
      <c r="Z393" s="251">
        <v>25</v>
      </c>
      <c r="AA393" s="252">
        <v>25</v>
      </c>
      <c r="AB393" s="252"/>
      <c r="AC393" s="252"/>
      <c r="AD393" s="252"/>
      <c r="AE393" s="252"/>
      <c r="AF393" s="252"/>
      <c r="AG393" s="252"/>
      <c r="AH393" s="252"/>
      <c r="AI393" s="252"/>
      <c r="AJ393" s="252"/>
      <c r="AK393" s="252"/>
      <c r="AL393" s="252"/>
      <c r="AM393" s="252"/>
      <c r="AN393" s="252"/>
      <c r="AO393" s="251">
        <v>30</v>
      </c>
      <c r="AP393" s="252">
        <v>30</v>
      </c>
      <c r="AQ393" s="252"/>
      <c r="AR393" s="252"/>
      <c r="AS393" s="252"/>
      <c r="AT393" s="252"/>
      <c r="AU393" s="252"/>
      <c r="AV393" s="252"/>
      <c r="AW393" s="252"/>
      <c r="AX393" s="252"/>
      <c r="AY393" s="252"/>
      <c r="AZ393" s="252"/>
      <c r="BA393" s="252"/>
      <c r="BB393" s="252"/>
      <c r="BC393" s="252"/>
      <c r="BD393" s="285"/>
      <c r="BE393" s="252">
        <v>0.06</v>
      </c>
      <c r="BF393" s="252"/>
      <c r="BG393" s="252"/>
      <c r="BH393" s="252">
        <v>12.8</v>
      </c>
      <c r="BI393" s="252">
        <v>47.4</v>
      </c>
      <c r="BJ393" s="252">
        <v>14.1</v>
      </c>
      <c r="BK393" s="252">
        <v>1.17</v>
      </c>
    </row>
    <row r="394" spans="1:63" s="107" customFormat="1" ht="15.75" customHeight="1">
      <c r="A394" s="492" t="s">
        <v>213</v>
      </c>
      <c r="B394" s="492"/>
      <c r="C394" s="492"/>
      <c r="D394" s="162"/>
      <c r="E394" s="163">
        <f>SUM(E365+E376+E385+E387+E392+E393)</f>
        <v>565</v>
      </c>
      <c r="F394" s="164">
        <f>SUM(F375:F393)</f>
        <v>22.07</v>
      </c>
      <c r="G394" s="164">
        <f>SUM(G375:G393)</f>
        <v>15.78</v>
      </c>
      <c r="H394" s="164">
        <f>SUM(H375:H393)</f>
        <v>75.16</v>
      </c>
      <c r="I394" s="232">
        <f>SUM(I375:I393)</f>
        <v>584.55</v>
      </c>
      <c r="J394" s="232">
        <f aca="true" t="shared" si="21" ref="J394:P394">SUM(J375:J393)</f>
        <v>0.338</v>
      </c>
      <c r="K394" s="232">
        <f t="shared" si="21"/>
        <v>22.81</v>
      </c>
      <c r="L394" s="232">
        <f t="shared" si="21"/>
        <v>48</v>
      </c>
      <c r="M394" s="232">
        <f t="shared" si="21"/>
        <v>97.52000000000001</v>
      </c>
      <c r="N394" s="232">
        <f t="shared" si="21"/>
        <v>273.54999999999995</v>
      </c>
      <c r="O394" s="232">
        <f t="shared" si="21"/>
        <v>83.26</v>
      </c>
      <c r="P394" s="232">
        <f t="shared" si="21"/>
        <v>4.57</v>
      </c>
      <c r="Q394" s="164"/>
      <c r="R394" s="163">
        <f>SUM(R365+R376+R385+R387+R392+R393)</f>
        <v>780</v>
      </c>
      <c r="S394" s="164">
        <f>SUM(S375:S393)</f>
        <v>28.54</v>
      </c>
      <c r="T394" s="164">
        <f>SUM(T375:T393)</f>
        <v>20.92</v>
      </c>
      <c r="U394" s="164">
        <f>SUM(U375:U393)</f>
        <v>92.42999999999999</v>
      </c>
      <c r="V394" s="164">
        <f>SUM(V375:V393)</f>
        <v>710.52</v>
      </c>
      <c r="W394" s="493" t="s">
        <v>213</v>
      </c>
      <c r="X394" s="493"/>
      <c r="Y394" s="493"/>
      <c r="Z394" s="165"/>
      <c r="AA394" s="165"/>
      <c r="AB394" s="166"/>
      <c r="AC394" s="165"/>
      <c r="AD394" s="165"/>
      <c r="AE394" s="166"/>
      <c r="AF394" s="166"/>
      <c r="AG394" s="165"/>
      <c r="AH394" s="165"/>
      <c r="AI394" s="166"/>
      <c r="AJ394" s="166"/>
      <c r="AK394" s="165"/>
      <c r="AL394" s="165"/>
      <c r="AM394" s="165"/>
      <c r="AN394" s="165"/>
      <c r="AO394" s="166"/>
      <c r="AP394" s="166"/>
      <c r="AQ394" s="166"/>
      <c r="AR394" s="165"/>
      <c r="AS394" s="165"/>
      <c r="AT394" s="166"/>
      <c r="AU394" s="166"/>
      <c r="AV394" s="165"/>
      <c r="AW394" s="165"/>
      <c r="AX394" s="166"/>
      <c r="AY394" s="166"/>
      <c r="AZ394" s="165"/>
      <c r="BA394" s="165"/>
      <c r="BB394" s="165"/>
      <c r="BC394" s="165"/>
      <c r="BE394" s="232">
        <f aca="true" t="shared" si="22" ref="BE394:BK394">SUM(BE375:BE393)</f>
        <v>0.45</v>
      </c>
      <c r="BF394" s="232">
        <f t="shared" si="22"/>
        <v>25.41</v>
      </c>
      <c r="BG394" s="232">
        <f t="shared" si="22"/>
        <v>64</v>
      </c>
      <c r="BH394" s="232">
        <f t="shared" si="22"/>
        <v>112.63</v>
      </c>
      <c r="BI394" s="232">
        <f t="shared" si="22"/>
        <v>330.95</v>
      </c>
      <c r="BJ394" s="232">
        <f t="shared" si="22"/>
        <v>97.62999999999998</v>
      </c>
      <c r="BK394" s="232">
        <f t="shared" si="22"/>
        <v>5.58</v>
      </c>
    </row>
    <row r="395" spans="1:63" ht="15.75" customHeight="1">
      <c r="A395" s="451" t="s">
        <v>24</v>
      </c>
      <c r="B395" s="451"/>
      <c r="C395" s="451"/>
      <c r="D395" s="84"/>
      <c r="E395" s="77"/>
      <c r="F395" s="74"/>
      <c r="G395" s="68"/>
      <c r="H395" s="68"/>
      <c r="I395" s="75"/>
      <c r="J395" s="251"/>
      <c r="K395" s="251"/>
      <c r="L395" s="251"/>
      <c r="M395" s="251"/>
      <c r="N395" s="251"/>
      <c r="O395" s="251"/>
      <c r="P395" s="251"/>
      <c r="Q395" s="74"/>
      <c r="R395" s="77"/>
      <c r="S395" s="74"/>
      <c r="T395" s="68"/>
      <c r="U395" s="101"/>
      <c r="V395" s="127"/>
      <c r="W395" s="405" t="s">
        <v>24</v>
      </c>
      <c r="X395" s="405"/>
      <c r="Y395" s="405"/>
      <c r="Z395" s="68"/>
      <c r="AA395" s="68"/>
      <c r="AB395" s="68"/>
      <c r="AC395" s="101"/>
      <c r="AD395" s="101"/>
      <c r="AE395" s="68"/>
      <c r="AF395" s="68"/>
      <c r="AG395" s="101"/>
      <c r="AH395" s="101"/>
      <c r="AI395" s="68"/>
      <c r="AJ395" s="68"/>
      <c r="AK395" s="101"/>
      <c r="AL395" s="101"/>
      <c r="AM395" s="101"/>
      <c r="AN395" s="101"/>
      <c r="AO395" s="68"/>
      <c r="AP395" s="68"/>
      <c r="AQ395" s="68"/>
      <c r="AR395" s="101"/>
      <c r="AS395" s="101"/>
      <c r="AT395" s="68"/>
      <c r="AU395" s="68"/>
      <c r="AV395" s="101"/>
      <c r="AW395" s="101"/>
      <c r="AX395" s="68"/>
      <c r="AY395" s="68"/>
      <c r="AZ395" s="101"/>
      <c r="BA395" s="101"/>
      <c r="BB395" s="101"/>
      <c r="BC395" s="101"/>
      <c r="BE395" s="251"/>
      <c r="BF395" s="251"/>
      <c r="BG395" s="251"/>
      <c r="BH395" s="251"/>
      <c r="BI395" s="251"/>
      <c r="BJ395" s="251"/>
      <c r="BK395" s="251"/>
    </row>
    <row r="396" spans="1:63" ht="15.75" customHeight="1">
      <c r="A396" s="476" t="s">
        <v>372</v>
      </c>
      <c r="B396" s="476"/>
      <c r="C396" s="476"/>
      <c r="D396" s="84"/>
      <c r="E396" s="79">
        <v>50</v>
      </c>
      <c r="F396" s="74"/>
      <c r="G396" s="68"/>
      <c r="H396" s="68"/>
      <c r="I396" s="75"/>
      <c r="J396" s="251"/>
      <c r="K396" s="251"/>
      <c r="L396" s="251"/>
      <c r="M396" s="251"/>
      <c r="N396" s="251"/>
      <c r="O396" s="251"/>
      <c r="P396" s="251"/>
      <c r="Q396" s="84"/>
      <c r="R396" s="79">
        <v>50</v>
      </c>
      <c r="S396" s="74"/>
      <c r="T396" s="68"/>
      <c r="U396" s="68"/>
      <c r="V396" s="77"/>
      <c r="W396" s="494" t="s">
        <v>135</v>
      </c>
      <c r="X396" s="494"/>
      <c r="Y396" s="494"/>
      <c r="Z396" s="68"/>
      <c r="AA396" s="81">
        <v>75</v>
      </c>
      <c r="AB396" s="68"/>
      <c r="AC396" s="81"/>
      <c r="AD396" s="81"/>
      <c r="AE396" s="68"/>
      <c r="AF396" s="68"/>
      <c r="AG396" s="81"/>
      <c r="AH396" s="81"/>
      <c r="AI396" s="68"/>
      <c r="AJ396" s="68"/>
      <c r="AK396" s="81"/>
      <c r="AL396" s="81"/>
      <c r="AM396" s="81"/>
      <c r="AN396" s="81"/>
      <c r="AO396" s="68"/>
      <c r="AP396" s="81">
        <v>75</v>
      </c>
      <c r="AQ396" s="68"/>
      <c r="AR396" s="81"/>
      <c r="AS396" s="81"/>
      <c r="AT396" s="68"/>
      <c r="AU396" s="68"/>
      <c r="AV396" s="81"/>
      <c r="AW396" s="81"/>
      <c r="AX396" s="68"/>
      <c r="AY396" s="68"/>
      <c r="AZ396" s="81"/>
      <c r="BA396" s="81"/>
      <c r="BB396" s="81"/>
      <c r="BC396" s="81"/>
      <c r="BE396" s="251"/>
      <c r="BF396" s="251"/>
      <c r="BG396" s="251"/>
      <c r="BH396" s="251"/>
      <c r="BI396" s="251"/>
      <c r="BJ396" s="251"/>
      <c r="BK396" s="251"/>
    </row>
    <row r="397" spans="1:63" ht="15.75" customHeight="1">
      <c r="A397" s="433" t="s">
        <v>21</v>
      </c>
      <c r="B397" s="433"/>
      <c r="C397" s="433"/>
      <c r="D397" s="84">
        <v>35</v>
      </c>
      <c r="E397" s="77">
        <v>35</v>
      </c>
      <c r="F397" s="80"/>
      <c r="G397" s="81"/>
      <c r="H397" s="81"/>
      <c r="I397" s="82"/>
      <c r="J397" s="252"/>
      <c r="K397" s="252"/>
      <c r="L397" s="252"/>
      <c r="M397" s="252"/>
      <c r="N397" s="252"/>
      <c r="O397" s="252"/>
      <c r="P397" s="252"/>
      <c r="Q397" s="84">
        <v>35</v>
      </c>
      <c r="R397" s="77">
        <v>35</v>
      </c>
      <c r="S397" s="80"/>
      <c r="T397" s="81"/>
      <c r="U397" s="81"/>
      <c r="V397" s="79"/>
      <c r="W397" s="495" t="s">
        <v>21</v>
      </c>
      <c r="X397" s="495"/>
      <c r="Y397" s="495"/>
      <c r="Z397" s="68">
        <v>40</v>
      </c>
      <c r="AA397" s="68">
        <v>40</v>
      </c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68">
        <v>40</v>
      </c>
      <c r="AP397" s="68">
        <v>40</v>
      </c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E397" s="252"/>
      <c r="BF397" s="252"/>
      <c r="BG397" s="252"/>
      <c r="BH397" s="252"/>
      <c r="BI397" s="252"/>
      <c r="BJ397" s="252"/>
      <c r="BK397" s="252"/>
    </row>
    <row r="398" spans="1:63" ht="12.75" customHeight="1" hidden="1">
      <c r="A398" s="433" t="s">
        <v>118</v>
      </c>
      <c r="B398" s="433"/>
      <c r="C398" s="433"/>
      <c r="D398" s="84"/>
      <c r="E398" s="77"/>
      <c r="F398" s="80"/>
      <c r="G398" s="81"/>
      <c r="H398" s="81"/>
      <c r="I398" s="82"/>
      <c r="J398" s="252"/>
      <c r="K398" s="252"/>
      <c r="L398" s="252"/>
      <c r="M398" s="252"/>
      <c r="N398" s="252"/>
      <c r="O398" s="252"/>
      <c r="P398" s="252"/>
      <c r="Q398" s="84"/>
      <c r="R398" s="77"/>
      <c r="S398" s="80"/>
      <c r="T398" s="81"/>
      <c r="U398" s="81"/>
      <c r="V398" s="79"/>
      <c r="W398" s="495" t="s">
        <v>118</v>
      </c>
      <c r="X398" s="495"/>
      <c r="Y398" s="495"/>
      <c r="Z398" s="68">
        <v>2.3</v>
      </c>
      <c r="AA398" s="68">
        <v>2.3</v>
      </c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68">
        <v>2.3</v>
      </c>
      <c r="AP398" s="68">
        <v>2.3</v>
      </c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E398" s="252"/>
      <c r="BF398" s="252"/>
      <c r="BG398" s="252"/>
      <c r="BH398" s="252"/>
      <c r="BI398" s="252"/>
      <c r="BJ398" s="252"/>
      <c r="BK398" s="252"/>
    </row>
    <row r="399" spans="1:63" ht="15.75" customHeight="1">
      <c r="A399" s="433" t="s">
        <v>6</v>
      </c>
      <c r="B399" s="433"/>
      <c r="C399" s="433"/>
      <c r="D399" s="84">
        <v>12</v>
      </c>
      <c r="E399" s="77">
        <v>12</v>
      </c>
      <c r="F399" s="80"/>
      <c r="G399" s="81"/>
      <c r="H399" s="81"/>
      <c r="I399" s="82"/>
      <c r="J399" s="252"/>
      <c r="K399" s="252"/>
      <c r="L399" s="252"/>
      <c r="M399" s="252"/>
      <c r="N399" s="252"/>
      <c r="O399" s="252"/>
      <c r="P399" s="252"/>
      <c r="Q399" s="84">
        <v>12</v>
      </c>
      <c r="R399" s="77">
        <v>12</v>
      </c>
      <c r="S399" s="80"/>
      <c r="T399" s="81"/>
      <c r="U399" s="81"/>
      <c r="V399" s="79"/>
      <c r="W399" s="495" t="s">
        <v>6</v>
      </c>
      <c r="X399" s="495"/>
      <c r="Y399" s="495"/>
      <c r="Z399" s="68">
        <v>21.2</v>
      </c>
      <c r="AA399" s="68">
        <v>21.2</v>
      </c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68">
        <v>21.2</v>
      </c>
      <c r="AP399" s="68">
        <v>21.2</v>
      </c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E399" s="252"/>
      <c r="BF399" s="252"/>
      <c r="BG399" s="252"/>
      <c r="BH399" s="252"/>
      <c r="BI399" s="252"/>
      <c r="BJ399" s="252"/>
      <c r="BK399" s="252"/>
    </row>
    <row r="400" spans="1:63" ht="15.75" customHeight="1">
      <c r="A400" s="433" t="s">
        <v>28</v>
      </c>
      <c r="B400" s="433"/>
      <c r="C400" s="433"/>
      <c r="D400" s="84">
        <v>3.6</v>
      </c>
      <c r="E400" s="77">
        <v>3.6</v>
      </c>
      <c r="F400" s="80"/>
      <c r="G400" s="81"/>
      <c r="H400" s="81"/>
      <c r="I400" s="82"/>
      <c r="J400" s="252"/>
      <c r="K400" s="252"/>
      <c r="L400" s="252"/>
      <c r="M400" s="252"/>
      <c r="N400" s="252"/>
      <c r="O400" s="252"/>
      <c r="P400" s="252"/>
      <c r="Q400" s="84">
        <v>3.6</v>
      </c>
      <c r="R400" s="77">
        <v>3.6</v>
      </c>
      <c r="S400" s="80"/>
      <c r="T400" s="81"/>
      <c r="U400" s="81"/>
      <c r="V400" s="79"/>
      <c r="W400" s="495" t="s">
        <v>28</v>
      </c>
      <c r="X400" s="495"/>
      <c r="Y400" s="495"/>
      <c r="Z400" s="68">
        <v>9.6</v>
      </c>
      <c r="AA400" s="68">
        <v>9.6</v>
      </c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68">
        <v>9.6</v>
      </c>
      <c r="AP400" s="68">
        <v>9.6</v>
      </c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E400" s="252"/>
      <c r="BF400" s="252"/>
      <c r="BG400" s="252"/>
      <c r="BH400" s="252"/>
      <c r="BI400" s="252"/>
      <c r="BJ400" s="252"/>
      <c r="BK400" s="252"/>
    </row>
    <row r="401" spans="1:63" ht="15.75" customHeight="1">
      <c r="A401" s="433" t="s">
        <v>55</v>
      </c>
      <c r="B401" s="433"/>
      <c r="C401" s="433"/>
      <c r="D401" s="167" t="s">
        <v>373</v>
      </c>
      <c r="E401" s="77">
        <v>3.5</v>
      </c>
      <c r="F401" s="80"/>
      <c r="G401" s="81"/>
      <c r="H401" s="81"/>
      <c r="I401" s="82"/>
      <c r="J401" s="252"/>
      <c r="K401" s="252"/>
      <c r="L401" s="252"/>
      <c r="M401" s="252"/>
      <c r="N401" s="252"/>
      <c r="O401" s="252"/>
      <c r="P401" s="252"/>
      <c r="Q401" s="167" t="s">
        <v>373</v>
      </c>
      <c r="R401" s="77">
        <v>3.5</v>
      </c>
      <c r="S401" s="80"/>
      <c r="T401" s="81"/>
      <c r="U401" s="81"/>
      <c r="V401" s="79"/>
      <c r="W401" s="495" t="s">
        <v>55</v>
      </c>
      <c r="X401" s="495"/>
      <c r="Y401" s="495"/>
      <c r="Z401" s="68" t="s">
        <v>224</v>
      </c>
      <c r="AA401" s="68">
        <v>2.1</v>
      </c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68" t="s">
        <v>224</v>
      </c>
      <c r="AP401" s="68">
        <v>2.1</v>
      </c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E401" s="252"/>
      <c r="BF401" s="252"/>
      <c r="BG401" s="252"/>
      <c r="BH401" s="252"/>
      <c r="BI401" s="252"/>
      <c r="BJ401" s="252"/>
      <c r="BK401" s="252"/>
    </row>
    <row r="402" spans="1:63" ht="15.75" customHeight="1">
      <c r="A402" s="433" t="s">
        <v>374</v>
      </c>
      <c r="B402" s="433"/>
      <c r="C402" s="433"/>
      <c r="D402" s="84">
        <v>0.25</v>
      </c>
      <c r="E402" s="77">
        <v>0.25</v>
      </c>
      <c r="F402" s="80"/>
      <c r="G402" s="81"/>
      <c r="H402" s="81"/>
      <c r="I402" s="82"/>
      <c r="J402" s="252"/>
      <c r="K402" s="252"/>
      <c r="L402" s="252"/>
      <c r="M402" s="252"/>
      <c r="N402" s="252"/>
      <c r="O402" s="252"/>
      <c r="P402" s="252"/>
      <c r="Q402" s="84">
        <v>0.25</v>
      </c>
      <c r="R402" s="77">
        <v>0.25</v>
      </c>
      <c r="S402" s="80"/>
      <c r="T402" s="81"/>
      <c r="U402" s="81"/>
      <c r="V402" s="79"/>
      <c r="W402" s="495" t="s">
        <v>119</v>
      </c>
      <c r="X402" s="495"/>
      <c r="Y402" s="495"/>
      <c r="Z402" s="68">
        <v>0.2</v>
      </c>
      <c r="AA402" s="68">
        <v>0.2</v>
      </c>
      <c r="AB402" s="81"/>
      <c r="AC402" s="68"/>
      <c r="AD402" s="68"/>
      <c r="AE402" s="81"/>
      <c r="AF402" s="81"/>
      <c r="AG402" s="68"/>
      <c r="AH402" s="68"/>
      <c r="AI402" s="81"/>
      <c r="AJ402" s="81"/>
      <c r="AK402" s="68"/>
      <c r="AL402" s="68"/>
      <c r="AM402" s="68"/>
      <c r="AN402" s="68"/>
      <c r="AO402" s="68">
        <v>0.2</v>
      </c>
      <c r="AP402" s="68">
        <v>0.2</v>
      </c>
      <c r="AQ402" s="81"/>
      <c r="AR402" s="68"/>
      <c r="AS402" s="68"/>
      <c r="AT402" s="81"/>
      <c r="AU402" s="81"/>
      <c r="AV402" s="68"/>
      <c r="AW402" s="68"/>
      <c r="AX402" s="81"/>
      <c r="AY402" s="81"/>
      <c r="AZ402" s="68"/>
      <c r="BA402" s="68"/>
      <c r="BB402" s="68"/>
      <c r="BC402" s="68"/>
      <c r="BE402" s="252"/>
      <c r="BF402" s="252"/>
      <c r="BG402" s="252"/>
      <c r="BH402" s="252"/>
      <c r="BI402" s="252"/>
      <c r="BJ402" s="252"/>
      <c r="BK402" s="252"/>
    </row>
    <row r="403" spans="1:63" ht="15.75" customHeight="1">
      <c r="A403" s="433" t="s">
        <v>25</v>
      </c>
      <c r="B403" s="433"/>
      <c r="C403" s="433"/>
      <c r="D403" s="84">
        <v>5</v>
      </c>
      <c r="E403" s="77">
        <v>5</v>
      </c>
      <c r="F403" s="80"/>
      <c r="G403" s="81"/>
      <c r="H403" s="81"/>
      <c r="I403" s="82"/>
      <c r="J403" s="252"/>
      <c r="K403" s="252"/>
      <c r="L403" s="252"/>
      <c r="M403" s="252"/>
      <c r="N403" s="252"/>
      <c r="O403" s="252"/>
      <c r="P403" s="252"/>
      <c r="Q403" s="84">
        <v>5</v>
      </c>
      <c r="R403" s="77">
        <v>5</v>
      </c>
      <c r="S403" s="80"/>
      <c r="T403" s="81"/>
      <c r="U403" s="81"/>
      <c r="V403" s="79"/>
      <c r="W403" s="495" t="s">
        <v>218</v>
      </c>
      <c r="X403" s="495"/>
      <c r="Y403" s="495"/>
      <c r="Z403" s="68">
        <v>0.02</v>
      </c>
      <c r="AA403" s="68">
        <v>0.02</v>
      </c>
      <c r="AB403" s="81"/>
      <c r="AC403" s="101"/>
      <c r="AD403" s="101"/>
      <c r="AE403" s="81"/>
      <c r="AF403" s="81"/>
      <c r="AG403" s="101"/>
      <c r="AH403" s="101"/>
      <c r="AI403" s="81"/>
      <c r="AJ403" s="81"/>
      <c r="AK403" s="101"/>
      <c r="AL403" s="101"/>
      <c r="AM403" s="101"/>
      <c r="AN403" s="101"/>
      <c r="AO403" s="68">
        <v>0.02</v>
      </c>
      <c r="AP403" s="68">
        <v>0.02</v>
      </c>
      <c r="AQ403" s="81"/>
      <c r="AR403" s="101"/>
      <c r="AS403" s="101"/>
      <c r="AT403" s="81"/>
      <c r="AU403" s="81"/>
      <c r="AV403" s="101"/>
      <c r="AW403" s="101"/>
      <c r="AX403" s="81"/>
      <c r="AY403" s="81"/>
      <c r="AZ403" s="101"/>
      <c r="BA403" s="101"/>
      <c r="BB403" s="101"/>
      <c r="BC403" s="101"/>
      <c r="BE403" s="252"/>
      <c r="BF403" s="252"/>
      <c r="BG403" s="252"/>
      <c r="BH403" s="252"/>
      <c r="BI403" s="252"/>
      <c r="BJ403" s="252"/>
      <c r="BK403" s="252"/>
    </row>
    <row r="404" spans="1:63" ht="15.75" customHeight="1">
      <c r="A404" s="433" t="s">
        <v>375</v>
      </c>
      <c r="B404" s="433"/>
      <c r="C404" s="433"/>
      <c r="D404" s="84">
        <v>0.2</v>
      </c>
      <c r="E404" s="77">
        <v>0.2</v>
      </c>
      <c r="F404" s="80"/>
      <c r="G404" s="81"/>
      <c r="H404" s="81"/>
      <c r="I404" s="82"/>
      <c r="J404" s="252"/>
      <c r="K404" s="252"/>
      <c r="L404" s="252"/>
      <c r="M404" s="252"/>
      <c r="N404" s="252"/>
      <c r="O404" s="252"/>
      <c r="P404" s="252"/>
      <c r="Q404" s="84">
        <v>0.2</v>
      </c>
      <c r="R404" s="77">
        <v>0.2</v>
      </c>
      <c r="S404" s="80"/>
      <c r="T404" s="81"/>
      <c r="U404" s="81"/>
      <c r="V404" s="79"/>
      <c r="W404" s="495" t="s">
        <v>113</v>
      </c>
      <c r="X404" s="495"/>
      <c r="Y404" s="495"/>
      <c r="Z404" s="68"/>
      <c r="AA404" s="68">
        <v>0.9</v>
      </c>
      <c r="AB404" s="81"/>
      <c r="AC404" s="101"/>
      <c r="AD404" s="101"/>
      <c r="AE404" s="81"/>
      <c r="AF404" s="81"/>
      <c r="AG404" s="101"/>
      <c r="AH404" s="101"/>
      <c r="AI404" s="81"/>
      <c r="AJ404" s="81"/>
      <c r="AK404" s="101"/>
      <c r="AL404" s="101"/>
      <c r="AM404" s="101"/>
      <c r="AN404" s="101"/>
      <c r="AO404" s="68"/>
      <c r="AP404" s="68">
        <v>0.9</v>
      </c>
      <c r="AQ404" s="81"/>
      <c r="AR404" s="101"/>
      <c r="AS404" s="101"/>
      <c r="AT404" s="81"/>
      <c r="AU404" s="81"/>
      <c r="AV404" s="101"/>
      <c r="AW404" s="101"/>
      <c r="AX404" s="81"/>
      <c r="AY404" s="81"/>
      <c r="AZ404" s="101"/>
      <c r="BA404" s="101"/>
      <c r="BB404" s="101"/>
      <c r="BC404" s="101"/>
      <c r="BE404" s="252"/>
      <c r="BF404" s="252"/>
      <c r="BG404" s="252"/>
      <c r="BH404" s="252"/>
      <c r="BI404" s="252"/>
      <c r="BJ404" s="252"/>
      <c r="BK404" s="252"/>
    </row>
    <row r="405" spans="1:63" ht="15.75" customHeight="1">
      <c r="A405" s="496"/>
      <c r="B405" s="496"/>
      <c r="C405" s="496"/>
      <c r="D405" s="168"/>
      <c r="E405" s="169"/>
      <c r="F405" s="170">
        <v>4.3</v>
      </c>
      <c r="G405" s="171">
        <v>5.1</v>
      </c>
      <c r="H405" s="171">
        <v>36.4</v>
      </c>
      <c r="I405" s="341">
        <v>209</v>
      </c>
      <c r="J405" s="342">
        <v>0.02</v>
      </c>
      <c r="K405" s="343">
        <v>0.01</v>
      </c>
      <c r="L405" s="343">
        <v>4</v>
      </c>
      <c r="M405" s="343">
        <v>24.2</v>
      </c>
      <c r="N405" s="343">
        <v>14.1</v>
      </c>
      <c r="O405" s="343">
        <v>5.2</v>
      </c>
      <c r="P405" s="344">
        <v>0.31</v>
      </c>
      <c r="Q405" s="168"/>
      <c r="R405" s="169"/>
      <c r="S405" s="170">
        <v>4.3</v>
      </c>
      <c r="T405" s="171">
        <v>5.1</v>
      </c>
      <c r="U405" s="171">
        <v>36.4</v>
      </c>
      <c r="V405" s="341">
        <v>209</v>
      </c>
      <c r="W405" s="495"/>
      <c r="X405" s="495"/>
      <c r="Y405" s="495"/>
      <c r="Z405" s="68"/>
      <c r="AA405" s="68"/>
      <c r="AB405" s="81">
        <v>20.9</v>
      </c>
      <c r="AC405" s="101">
        <v>72.3</v>
      </c>
      <c r="AD405" s="101">
        <v>19.2</v>
      </c>
      <c r="AE405" s="81">
        <v>17.8</v>
      </c>
      <c r="AF405" s="81">
        <v>48.5</v>
      </c>
      <c r="AG405" s="101">
        <v>0.85</v>
      </c>
      <c r="AH405" s="101">
        <v>8</v>
      </c>
      <c r="AI405" s="81">
        <v>2</v>
      </c>
      <c r="AJ405" s="81">
        <v>2.99</v>
      </c>
      <c r="AK405" s="101">
        <v>0.08</v>
      </c>
      <c r="AL405" s="101">
        <v>0.05</v>
      </c>
      <c r="AM405" s="101">
        <v>0.87</v>
      </c>
      <c r="AN405" s="101">
        <v>0.05</v>
      </c>
      <c r="AO405" s="68"/>
      <c r="AP405" s="68"/>
      <c r="AQ405" s="81">
        <v>20.9</v>
      </c>
      <c r="AR405" s="101">
        <v>72.3</v>
      </c>
      <c r="AS405" s="101">
        <v>19.2</v>
      </c>
      <c r="AT405" s="81">
        <v>17.8</v>
      </c>
      <c r="AU405" s="81">
        <v>48.5</v>
      </c>
      <c r="AV405" s="101">
        <v>0.85</v>
      </c>
      <c r="AW405" s="101">
        <v>8</v>
      </c>
      <c r="AX405" s="81">
        <v>2</v>
      </c>
      <c r="AY405" s="81">
        <v>2.99</v>
      </c>
      <c r="AZ405" s="101">
        <v>0.08</v>
      </c>
      <c r="BA405" s="101">
        <v>0.05</v>
      </c>
      <c r="BB405" s="101">
        <v>0.87</v>
      </c>
      <c r="BC405" s="101">
        <v>0.05</v>
      </c>
      <c r="BE405" s="342">
        <v>0.02</v>
      </c>
      <c r="BF405" s="343">
        <v>0.01</v>
      </c>
      <c r="BG405" s="343">
        <v>4</v>
      </c>
      <c r="BH405" s="343">
        <v>24.2</v>
      </c>
      <c r="BI405" s="343">
        <v>14.1</v>
      </c>
      <c r="BJ405" s="343">
        <v>5.2</v>
      </c>
      <c r="BK405" s="344">
        <v>0.31</v>
      </c>
    </row>
    <row r="406" spans="1:63" ht="15.75" customHeight="1">
      <c r="A406" s="497" t="s">
        <v>320</v>
      </c>
      <c r="B406" s="497"/>
      <c r="C406" s="497"/>
      <c r="D406" s="84"/>
      <c r="E406" s="79">
        <v>135</v>
      </c>
      <c r="F406" s="74">
        <v>4.58</v>
      </c>
      <c r="G406" s="68">
        <v>4.08</v>
      </c>
      <c r="H406" s="68">
        <v>7.58</v>
      </c>
      <c r="I406" s="325">
        <v>105</v>
      </c>
      <c r="J406" s="220">
        <v>0.056</v>
      </c>
      <c r="K406" s="221">
        <v>1.98</v>
      </c>
      <c r="L406" s="221">
        <v>32</v>
      </c>
      <c r="M406" s="221">
        <v>178</v>
      </c>
      <c r="N406" s="221">
        <v>139</v>
      </c>
      <c r="O406" s="221">
        <v>21.5</v>
      </c>
      <c r="P406" s="222">
        <v>0.13</v>
      </c>
      <c r="Q406" s="84"/>
      <c r="R406" s="79">
        <v>150</v>
      </c>
      <c r="S406" s="74">
        <v>5.48</v>
      </c>
      <c r="T406" s="68">
        <v>4.88</v>
      </c>
      <c r="U406" s="81">
        <v>9.07</v>
      </c>
      <c r="V406" s="79">
        <v>125</v>
      </c>
      <c r="W406" s="405" t="s">
        <v>177</v>
      </c>
      <c r="X406" s="405"/>
      <c r="Y406" s="405"/>
      <c r="Z406" s="68"/>
      <c r="AA406" s="81">
        <v>150</v>
      </c>
      <c r="AB406" s="68"/>
      <c r="AC406" s="81"/>
      <c r="AD406" s="81"/>
      <c r="AE406" s="68"/>
      <c r="AF406" s="68"/>
      <c r="AG406" s="81"/>
      <c r="AH406" s="81"/>
      <c r="AI406" s="68"/>
      <c r="AJ406" s="68"/>
      <c r="AK406" s="81"/>
      <c r="AL406" s="81"/>
      <c r="AM406" s="81"/>
      <c r="AN406" s="81"/>
      <c r="AO406" s="68"/>
      <c r="AP406" s="81">
        <v>180</v>
      </c>
      <c r="AQ406" s="68"/>
      <c r="AR406" s="81"/>
      <c r="AS406" s="81"/>
      <c r="AT406" s="68"/>
      <c r="AU406" s="68"/>
      <c r="AV406" s="81"/>
      <c r="AW406" s="81"/>
      <c r="AX406" s="68"/>
      <c r="AY406" s="68"/>
      <c r="AZ406" s="81"/>
      <c r="BA406" s="81"/>
      <c r="BB406" s="81"/>
      <c r="BC406" s="81"/>
      <c r="BE406" s="220">
        <v>0.063</v>
      </c>
      <c r="BF406" s="221">
        <v>2.05</v>
      </c>
      <c r="BG406" s="221">
        <v>32</v>
      </c>
      <c r="BH406" s="221">
        <v>189.6</v>
      </c>
      <c r="BI406" s="221">
        <v>142.2</v>
      </c>
      <c r="BJ406" s="221">
        <v>22.1</v>
      </c>
      <c r="BK406" s="222">
        <v>0.16</v>
      </c>
    </row>
    <row r="407" spans="1:63" ht="15.75" customHeight="1" hidden="1">
      <c r="A407" s="402"/>
      <c r="B407" s="402"/>
      <c r="C407" s="402"/>
      <c r="D407" s="84"/>
      <c r="E407" s="77"/>
      <c r="F407" s="74"/>
      <c r="G407" s="68"/>
      <c r="H407" s="68"/>
      <c r="I407" s="75"/>
      <c r="J407" s="251"/>
      <c r="K407" s="251"/>
      <c r="L407" s="251"/>
      <c r="M407" s="251"/>
      <c r="N407" s="251"/>
      <c r="O407" s="251"/>
      <c r="P407" s="251"/>
      <c r="Q407" s="74"/>
      <c r="R407" s="77"/>
      <c r="S407" s="118"/>
      <c r="T407" s="119"/>
      <c r="U407" s="87"/>
      <c r="V407" s="89"/>
      <c r="W407" s="402" t="s">
        <v>9</v>
      </c>
      <c r="X407" s="406"/>
      <c r="Y407" s="403"/>
      <c r="Z407" s="68">
        <v>0.2</v>
      </c>
      <c r="AA407" s="68">
        <v>0.2</v>
      </c>
      <c r="AB407" s="119"/>
      <c r="AC407" s="87"/>
      <c r="AD407" s="87"/>
      <c r="AE407" s="119"/>
      <c r="AF407" s="119"/>
      <c r="AG407" s="87"/>
      <c r="AH407" s="87"/>
      <c r="AI407" s="119"/>
      <c r="AJ407" s="119"/>
      <c r="AK407" s="87"/>
      <c r="AL407" s="87"/>
      <c r="AM407" s="87"/>
      <c r="AN407" s="87"/>
      <c r="AO407" s="68">
        <v>0.3</v>
      </c>
      <c r="AP407" s="68">
        <v>0.3</v>
      </c>
      <c r="AQ407" s="119"/>
      <c r="AR407" s="87"/>
      <c r="AS407" s="87"/>
      <c r="AT407" s="119"/>
      <c r="AU407" s="119"/>
      <c r="AV407" s="87"/>
      <c r="AW407" s="87"/>
      <c r="AX407" s="119"/>
      <c r="AY407" s="119"/>
      <c r="AZ407" s="87"/>
      <c r="BA407" s="87"/>
      <c r="BB407" s="87"/>
      <c r="BC407" s="87"/>
      <c r="BE407" s="251"/>
      <c r="BF407" s="251"/>
      <c r="BG407" s="251"/>
      <c r="BH407" s="251"/>
      <c r="BI407" s="251"/>
      <c r="BJ407" s="251"/>
      <c r="BK407" s="251"/>
    </row>
    <row r="408" spans="1:63" ht="18" customHeight="1" hidden="1">
      <c r="A408" s="402"/>
      <c r="B408" s="402"/>
      <c r="C408" s="402"/>
      <c r="D408" s="84"/>
      <c r="E408" s="77"/>
      <c r="F408" s="80"/>
      <c r="G408" s="81"/>
      <c r="H408" s="81"/>
      <c r="I408" s="82"/>
      <c r="J408" s="252"/>
      <c r="K408" s="252"/>
      <c r="L408" s="252"/>
      <c r="M408" s="252"/>
      <c r="N408" s="252"/>
      <c r="O408" s="252"/>
      <c r="P408" s="252"/>
      <c r="Q408" s="74"/>
      <c r="R408" s="77"/>
      <c r="S408" s="80"/>
      <c r="T408" s="81"/>
      <c r="U408" s="88"/>
      <c r="V408" s="89"/>
      <c r="W408" s="403" t="s">
        <v>6</v>
      </c>
      <c r="X408" s="403"/>
      <c r="Y408" s="403"/>
      <c r="Z408" s="68">
        <v>7</v>
      </c>
      <c r="AA408" s="68">
        <v>7</v>
      </c>
      <c r="AB408" s="81"/>
      <c r="AC408" s="87"/>
      <c r="AD408" s="87"/>
      <c r="AE408" s="81"/>
      <c r="AF408" s="81"/>
      <c r="AG408" s="87"/>
      <c r="AH408" s="87"/>
      <c r="AI408" s="81"/>
      <c r="AJ408" s="81"/>
      <c r="AK408" s="87"/>
      <c r="AL408" s="87"/>
      <c r="AM408" s="87"/>
      <c r="AN408" s="87"/>
      <c r="AO408" s="68">
        <v>10</v>
      </c>
      <c r="AP408" s="68">
        <v>10</v>
      </c>
      <c r="AQ408" s="81"/>
      <c r="AR408" s="87"/>
      <c r="AS408" s="87"/>
      <c r="AT408" s="81"/>
      <c r="AU408" s="81"/>
      <c r="AV408" s="87"/>
      <c r="AW408" s="87"/>
      <c r="AX408" s="81"/>
      <c r="AY408" s="81"/>
      <c r="AZ408" s="87"/>
      <c r="BA408" s="87"/>
      <c r="BB408" s="87"/>
      <c r="BC408" s="87"/>
      <c r="BE408" s="252"/>
      <c r="BF408" s="252"/>
      <c r="BG408" s="252"/>
      <c r="BH408" s="252"/>
      <c r="BI408" s="252"/>
      <c r="BJ408" s="252"/>
      <c r="BK408" s="252"/>
    </row>
    <row r="409" spans="1:63" ht="15.75" customHeight="1" hidden="1">
      <c r="A409" s="402"/>
      <c r="B409" s="402"/>
      <c r="C409" s="402"/>
      <c r="D409" s="84"/>
      <c r="E409" s="77"/>
      <c r="F409" s="80"/>
      <c r="G409" s="81"/>
      <c r="H409" s="81"/>
      <c r="I409" s="82"/>
      <c r="J409" s="252"/>
      <c r="K409" s="252"/>
      <c r="L409" s="252"/>
      <c r="M409" s="252"/>
      <c r="N409" s="252"/>
      <c r="O409" s="252"/>
      <c r="P409" s="252"/>
      <c r="Q409" s="80"/>
      <c r="R409" s="79"/>
      <c r="S409" s="80"/>
      <c r="T409" s="81"/>
      <c r="U409" s="81"/>
      <c r="V409" s="79"/>
      <c r="W409" s="403"/>
      <c r="X409" s="403"/>
      <c r="Y409" s="403"/>
      <c r="Z409" s="68"/>
      <c r="AA409" s="68"/>
      <c r="AB409" s="81">
        <v>0.2</v>
      </c>
      <c r="AC409" s="81">
        <v>5.2</v>
      </c>
      <c r="AD409" s="81">
        <v>8</v>
      </c>
      <c r="AE409" s="81">
        <v>0.9</v>
      </c>
      <c r="AF409" s="81">
        <v>1.6</v>
      </c>
      <c r="AG409" s="81">
        <v>0.19</v>
      </c>
      <c r="AH409" s="81"/>
      <c r="AI409" s="81"/>
      <c r="AJ409" s="81"/>
      <c r="AK409" s="81"/>
      <c r="AL409" s="81">
        <v>0.002</v>
      </c>
      <c r="AM409" s="81">
        <v>0.016</v>
      </c>
      <c r="AN409" s="81">
        <v>0.02</v>
      </c>
      <c r="AO409" s="81"/>
      <c r="AP409" s="81"/>
      <c r="AQ409" s="81">
        <v>0.3</v>
      </c>
      <c r="AR409" s="81">
        <v>7.7</v>
      </c>
      <c r="AS409" s="81">
        <v>10</v>
      </c>
      <c r="AT409" s="81">
        <v>1.3</v>
      </c>
      <c r="AU409" s="81">
        <v>2.5</v>
      </c>
      <c r="AV409" s="81">
        <v>0.28</v>
      </c>
      <c r="AW409" s="81"/>
      <c r="AX409" s="81"/>
      <c r="AY409" s="81"/>
      <c r="AZ409" s="81"/>
      <c r="BA409" s="81">
        <v>0.003</v>
      </c>
      <c r="BB409" s="81">
        <v>0.024</v>
      </c>
      <c r="BC409" s="81">
        <v>0.03</v>
      </c>
      <c r="BE409" s="252"/>
      <c r="BF409" s="252"/>
      <c r="BG409" s="252"/>
      <c r="BH409" s="252"/>
      <c r="BI409" s="252"/>
      <c r="BJ409" s="252"/>
      <c r="BK409" s="252"/>
    </row>
    <row r="410" spans="1:63" s="107" customFormat="1" ht="15.75" customHeight="1">
      <c r="A410" s="492" t="s">
        <v>214</v>
      </c>
      <c r="B410" s="492"/>
      <c r="C410" s="492"/>
      <c r="D410" s="91"/>
      <c r="E410" s="92">
        <f>SUM(E396+E406)</f>
        <v>185</v>
      </c>
      <c r="F410" s="172">
        <f>SUM(F405:F409)</f>
        <v>8.879999999999999</v>
      </c>
      <c r="G410" s="172">
        <f>SUM(G405:G409)</f>
        <v>9.18</v>
      </c>
      <c r="H410" s="172">
        <f>SUM(H405:H409)</f>
        <v>43.98</v>
      </c>
      <c r="I410" s="228">
        <f>SUM(I405:I409)</f>
        <v>314</v>
      </c>
      <c r="J410" s="228">
        <f aca="true" t="shared" si="23" ref="J410:P410">SUM(J405:J409)</f>
        <v>0.076</v>
      </c>
      <c r="K410" s="228">
        <f t="shared" si="23"/>
        <v>1.99</v>
      </c>
      <c r="L410" s="228">
        <f t="shared" si="23"/>
        <v>36</v>
      </c>
      <c r="M410" s="228">
        <f t="shared" si="23"/>
        <v>202.2</v>
      </c>
      <c r="N410" s="228">
        <f t="shared" si="23"/>
        <v>153.1</v>
      </c>
      <c r="O410" s="228">
        <f t="shared" si="23"/>
        <v>26.7</v>
      </c>
      <c r="P410" s="228">
        <f t="shared" si="23"/>
        <v>0.44</v>
      </c>
      <c r="Q410" s="236"/>
      <c r="R410" s="92">
        <f>SUM(R396+R406)</f>
        <v>200</v>
      </c>
      <c r="S410" s="172">
        <f>SUM(S405:S409)</f>
        <v>9.780000000000001</v>
      </c>
      <c r="T410" s="172">
        <f>SUM(T405:T409)</f>
        <v>9.98</v>
      </c>
      <c r="U410" s="172">
        <f>SUM(U405:U409)</f>
        <v>45.47</v>
      </c>
      <c r="V410" s="172">
        <f>SUM(V405:V409)</f>
        <v>334</v>
      </c>
      <c r="W410" s="493" t="s">
        <v>214</v>
      </c>
      <c r="X410" s="493"/>
      <c r="Y410" s="493"/>
      <c r="Z410" s="94"/>
      <c r="AA410" s="94"/>
      <c r="AB410" s="144"/>
      <c r="AC410" s="148"/>
      <c r="AD410" s="148"/>
      <c r="AE410" s="144"/>
      <c r="AF410" s="144"/>
      <c r="AG410" s="148"/>
      <c r="AH410" s="148"/>
      <c r="AI410" s="144"/>
      <c r="AJ410" s="144"/>
      <c r="AK410" s="95"/>
      <c r="AL410" s="148"/>
      <c r="AM410" s="148"/>
      <c r="AN410" s="148"/>
      <c r="AO410" s="148"/>
      <c r="AP410" s="94"/>
      <c r="AQ410" s="144"/>
      <c r="AR410" s="148"/>
      <c r="AS410" s="148"/>
      <c r="AT410" s="144"/>
      <c r="AU410" s="144"/>
      <c r="AV410" s="148"/>
      <c r="AW410" s="148"/>
      <c r="AX410" s="144"/>
      <c r="AY410" s="144"/>
      <c r="AZ410" s="148"/>
      <c r="BA410" s="148"/>
      <c r="BB410" s="148"/>
      <c r="BC410" s="148"/>
      <c r="BE410" s="228">
        <f aca="true" t="shared" si="24" ref="BE410:BK410">SUM(BE405:BE409)</f>
        <v>0.083</v>
      </c>
      <c r="BF410" s="228">
        <f t="shared" si="24"/>
        <v>2.0599999999999996</v>
      </c>
      <c r="BG410" s="228">
        <f t="shared" si="24"/>
        <v>36</v>
      </c>
      <c r="BH410" s="228">
        <f t="shared" si="24"/>
        <v>213.79999999999998</v>
      </c>
      <c r="BI410" s="228">
        <f t="shared" si="24"/>
        <v>156.29999999999998</v>
      </c>
      <c r="BJ410" s="228">
        <f t="shared" si="24"/>
        <v>27.3</v>
      </c>
      <c r="BK410" s="228">
        <f t="shared" si="24"/>
        <v>0.47</v>
      </c>
    </row>
    <row r="411" spans="1:63" s="111" customFormat="1" ht="15.75" customHeight="1">
      <c r="A411" s="486" t="s">
        <v>215</v>
      </c>
      <c r="B411" s="486"/>
      <c r="C411" s="486"/>
      <c r="D411" s="109"/>
      <c r="E411" s="108">
        <f>SUM(E362+E394+E410)</f>
        <v>1075</v>
      </c>
      <c r="F411" s="108">
        <f>SUM(F362+F394+F410)</f>
        <v>37.44</v>
      </c>
      <c r="G411" s="108">
        <f>SUM(G362+G394+G410)</f>
        <v>29.32</v>
      </c>
      <c r="H411" s="108">
        <f>SUM(H362+H394+H410)</f>
        <v>151.01999999999998</v>
      </c>
      <c r="I411" s="231">
        <f>SUM(I362+I394+I410)</f>
        <v>1091.05</v>
      </c>
      <c r="J411" s="231">
        <f aca="true" t="shared" si="25" ref="J411:P411">SUM(J362+J394+J410)</f>
        <v>0.529</v>
      </c>
      <c r="K411" s="231">
        <f t="shared" si="25"/>
        <v>25.49</v>
      </c>
      <c r="L411" s="231">
        <f t="shared" si="25"/>
        <v>114.95</v>
      </c>
      <c r="M411" s="231">
        <f t="shared" si="25"/>
        <v>432.58</v>
      </c>
      <c r="N411" s="231">
        <f t="shared" si="25"/>
        <v>590.35</v>
      </c>
      <c r="O411" s="231">
        <f t="shared" si="25"/>
        <v>145.03</v>
      </c>
      <c r="P411" s="231">
        <f t="shared" si="25"/>
        <v>6.500000000000001</v>
      </c>
      <c r="Q411" s="237"/>
      <c r="R411" s="108">
        <f>SUM(R362+R394+R410)</f>
        <v>1390</v>
      </c>
      <c r="S411" s="108">
        <f>SUM(S362+S394+S410)</f>
        <v>43.65</v>
      </c>
      <c r="T411" s="108">
        <f>SUM(T362+T394+T410)</f>
        <v>36.24</v>
      </c>
      <c r="U411" s="108">
        <f>SUM(U362+U394+U410)</f>
        <v>186.66</v>
      </c>
      <c r="V411" s="108">
        <f>SUM(V362+V394+V410)</f>
        <v>1341.44</v>
      </c>
      <c r="W411" s="487" t="s">
        <v>215</v>
      </c>
      <c r="X411" s="487"/>
      <c r="Y411" s="487"/>
      <c r="Z411" s="110"/>
      <c r="AA411" s="110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10"/>
      <c r="AP411" s="110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E411" s="231">
        <f aca="true" t="shared" si="26" ref="BE411:BK411">SUM(BE362+BE394+BE410)</f>
        <v>0.683</v>
      </c>
      <c r="BF411" s="231">
        <f t="shared" si="26"/>
        <v>49.38</v>
      </c>
      <c r="BG411" s="231">
        <f t="shared" si="26"/>
        <v>123.86</v>
      </c>
      <c r="BH411" s="231">
        <f t="shared" si="26"/>
        <v>489.42999999999995</v>
      </c>
      <c r="BI411" s="231">
        <f t="shared" si="26"/>
        <v>627.3499999999999</v>
      </c>
      <c r="BJ411" s="231">
        <f t="shared" si="26"/>
        <v>157.57999999999998</v>
      </c>
      <c r="BK411" s="231">
        <f t="shared" si="26"/>
        <v>7.41</v>
      </c>
    </row>
    <row r="412" spans="1:63" ht="15.75" customHeight="1">
      <c r="A412" s="455" t="s">
        <v>40</v>
      </c>
      <c r="B412" s="455"/>
      <c r="C412" s="455"/>
      <c r="D412" s="173"/>
      <c r="E412" s="96"/>
      <c r="F412" s="74"/>
      <c r="G412" s="68"/>
      <c r="H412" s="68"/>
      <c r="I412" s="75"/>
      <c r="J412" s="251"/>
      <c r="K412" s="251"/>
      <c r="L412" s="251"/>
      <c r="M412" s="251"/>
      <c r="N412" s="251"/>
      <c r="O412" s="251"/>
      <c r="P412" s="251"/>
      <c r="Q412" s="178"/>
      <c r="R412" s="174"/>
      <c r="S412" s="76"/>
      <c r="T412" s="66"/>
      <c r="U412" s="81"/>
      <c r="V412" s="79"/>
      <c r="W412" s="460" t="s">
        <v>40</v>
      </c>
      <c r="X412" s="460"/>
      <c r="Y412" s="460"/>
      <c r="Z412" s="175"/>
      <c r="AA412" s="175"/>
      <c r="AB412" s="66"/>
      <c r="AC412" s="81"/>
      <c r="AD412" s="81"/>
      <c r="AE412" s="66"/>
      <c r="AF412" s="66"/>
      <c r="AG412" s="81"/>
      <c r="AH412" s="81"/>
      <c r="AI412" s="66"/>
      <c r="AJ412" s="66"/>
      <c r="AK412" s="81"/>
      <c r="AL412" s="81"/>
      <c r="AM412" s="81"/>
      <c r="AN412" s="81"/>
      <c r="AO412" s="175"/>
      <c r="AP412" s="176"/>
      <c r="AQ412" s="66"/>
      <c r="AR412" s="81"/>
      <c r="AS412" s="81"/>
      <c r="AT412" s="66"/>
      <c r="AU412" s="66"/>
      <c r="AV412" s="81"/>
      <c r="AW412" s="81"/>
      <c r="AX412" s="66"/>
      <c r="AY412" s="66"/>
      <c r="AZ412" s="81"/>
      <c r="BA412" s="81"/>
      <c r="BB412" s="81"/>
      <c r="BC412" s="81"/>
      <c r="BE412" s="251"/>
      <c r="BF412" s="251"/>
      <c r="BG412" s="251"/>
      <c r="BH412" s="251"/>
      <c r="BI412" s="251"/>
      <c r="BJ412" s="251"/>
      <c r="BK412" s="251"/>
    </row>
    <row r="413" spans="1:63" ht="15.75" customHeight="1">
      <c r="A413" s="451" t="s">
        <v>13</v>
      </c>
      <c r="B413" s="451"/>
      <c r="C413" s="451"/>
      <c r="D413" s="84"/>
      <c r="E413" s="77"/>
      <c r="F413" s="74"/>
      <c r="G413" s="68"/>
      <c r="H413" s="68"/>
      <c r="I413" s="75"/>
      <c r="J413" s="251"/>
      <c r="K413" s="251"/>
      <c r="L413" s="251"/>
      <c r="M413" s="251"/>
      <c r="N413" s="251"/>
      <c r="O413" s="251"/>
      <c r="P413" s="251"/>
      <c r="Q413" s="74"/>
      <c r="R413" s="77"/>
      <c r="S413" s="80"/>
      <c r="T413" s="81"/>
      <c r="U413" s="81"/>
      <c r="V413" s="79"/>
      <c r="W413" s="405" t="s">
        <v>13</v>
      </c>
      <c r="X413" s="405"/>
      <c r="Y413" s="405"/>
      <c r="Z413" s="68"/>
      <c r="AA413" s="68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68"/>
      <c r="AP413" s="68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E413" s="251"/>
      <c r="BF413" s="251"/>
      <c r="BG413" s="251"/>
      <c r="BH413" s="251"/>
      <c r="BI413" s="251"/>
      <c r="BJ413" s="251"/>
      <c r="BK413" s="251"/>
    </row>
    <row r="414" spans="1:63" ht="15.75" customHeight="1">
      <c r="A414" s="404" t="s">
        <v>241</v>
      </c>
      <c r="B414" s="404"/>
      <c r="C414" s="404"/>
      <c r="D414" s="84" t="s">
        <v>91</v>
      </c>
      <c r="E414" s="79">
        <v>40</v>
      </c>
      <c r="F414" s="80">
        <v>5.08</v>
      </c>
      <c r="G414" s="81">
        <v>4.6</v>
      </c>
      <c r="H414" s="81">
        <v>0.28</v>
      </c>
      <c r="I414" s="265">
        <v>63</v>
      </c>
      <c r="J414" s="223"/>
      <c r="K414" s="224"/>
      <c r="L414" s="224"/>
      <c r="M414" s="224">
        <v>22</v>
      </c>
      <c r="N414" s="224">
        <v>86</v>
      </c>
      <c r="O414" s="224">
        <v>5</v>
      </c>
      <c r="P414" s="225">
        <v>1</v>
      </c>
      <c r="Q414" s="84" t="s">
        <v>91</v>
      </c>
      <c r="R414" s="79">
        <v>40</v>
      </c>
      <c r="S414" s="80">
        <v>5.08</v>
      </c>
      <c r="T414" s="81">
        <v>4.6</v>
      </c>
      <c r="U414" s="81">
        <v>0.28</v>
      </c>
      <c r="V414" s="79">
        <v>63</v>
      </c>
      <c r="W414" s="405" t="s">
        <v>92</v>
      </c>
      <c r="X414" s="405"/>
      <c r="Y414" s="405"/>
      <c r="Z414" s="68" t="s">
        <v>91</v>
      </c>
      <c r="AA414" s="81">
        <v>40</v>
      </c>
      <c r="AB414" s="81">
        <v>53.6</v>
      </c>
      <c r="AC414" s="81">
        <v>56</v>
      </c>
      <c r="AD414" s="81">
        <v>22</v>
      </c>
      <c r="AE414" s="81">
        <v>4.8</v>
      </c>
      <c r="AF414" s="81">
        <v>76.8</v>
      </c>
      <c r="AG414" s="81">
        <v>1</v>
      </c>
      <c r="AH414" s="81">
        <v>100</v>
      </c>
      <c r="AI414" s="81">
        <v>24</v>
      </c>
      <c r="AJ414" s="81">
        <v>0.24</v>
      </c>
      <c r="AK414" s="81">
        <v>0.03</v>
      </c>
      <c r="AL414" s="81">
        <v>0.18</v>
      </c>
      <c r="AM414" s="81">
        <v>0.08</v>
      </c>
      <c r="AN414" s="81"/>
      <c r="AO414" s="68" t="s">
        <v>91</v>
      </c>
      <c r="AP414" s="81">
        <v>40</v>
      </c>
      <c r="AQ414" s="81">
        <v>53.6</v>
      </c>
      <c r="AR414" s="81">
        <v>56</v>
      </c>
      <c r="AS414" s="81">
        <v>22</v>
      </c>
      <c r="AT414" s="81">
        <v>4.8</v>
      </c>
      <c r="AU414" s="81">
        <v>76.8</v>
      </c>
      <c r="AV414" s="81">
        <v>1</v>
      </c>
      <c r="AW414" s="81">
        <v>100</v>
      </c>
      <c r="AX414" s="81">
        <v>24</v>
      </c>
      <c r="AY414" s="81">
        <v>0.24</v>
      </c>
      <c r="AZ414" s="81">
        <v>0.03</v>
      </c>
      <c r="BA414" s="81">
        <v>0.18</v>
      </c>
      <c r="BB414" s="81">
        <v>0.08</v>
      </c>
      <c r="BC414" s="81"/>
      <c r="BE414" s="223"/>
      <c r="BF414" s="224"/>
      <c r="BG414" s="224"/>
      <c r="BH414" s="224">
        <v>22</v>
      </c>
      <c r="BI414" s="224">
        <v>86</v>
      </c>
      <c r="BJ414" s="224">
        <v>5</v>
      </c>
      <c r="BK414" s="225">
        <v>1</v>
      </c>
    </row>
    <row r="415" spans="1:63" ht="15.75" customHeight="1">
      <c r="A415" s="404" t="s">
        <v>222</v>
      </c>
      <c r="B415" s="404"/>
      <c r="C415" s="404"/>
      <c r="D415" s="84">
        <v>42</v>
      </c>
      <c r="E415" s="79">
        <v>40</v>
      </c>
      <c r="F415" s="80">
        <v>0.32</v>
      </c>
      <c r="G415" s="81">
        <v>1.6</v>
      </c>
      <c r="H415" s="81">
        <v>1.72</v>
      </c>
      <c r="I415" s="265">
        <v>47</v>
      </c>
      <c r="J415" s="223"/>
      <c r="K415" s="224"/>
      <c r="L415" s="224"/>
      <c r="M415" s="224">
        <v>18</v>
      </c>
      <c r="N415" s="224">
        <v>30</v>
      </c>
      <c r="O415" s="224">
        <v>15</v>
      </c>
      <c r="P415" s="225">
        <v>2.5</v>
      </c>
      <c r="Q415" s="84">
        <v>63</v>
      </c>
      <c r="R415" s="79">
        <v>60</v>
      </c>
      <c r="S415" s="80">
        <v>0.6</v>
      </c>
      <c r="T415" s="81">
        <v>2.4</v>
      </c>
      <c r="U415" s="81">
        <v>2.58</v>
      </c>
      <c r="V415" s="79">
        <v>58</v>
      </c>
      <c r="W415" s="405" t="s">
        <v>222</v>
      </c>
      <c r="X415" s="405"/>
      <c r="Y415" s="405"/>
      <c r="Z415" s="68">
        <v>42</v>
      </c>
      <c r="AA415" s="81">
        <v>40</v>
      </c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68">
        <v>53</v>
      </c>
      <c r="AP415" s="81">
        <v>50</v>
      </c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E415" s="223"/>
      <c r="BF415" s="224"/>
      <c r="BG415" s="224"/>
      <c r="BH415" s="224">
        <v>21</v>
      </c>
      <c r="BI415" s="224">
        <v>34</v>
      </c>
      <c r="BJ415" s="224">
        <v>19</v>
      </c>
      <c r="BK415" s="225">
        <v>3.5</v>
      </c>
    </row>
    <row r="416" spans="1:63" ht="13.5" customHeight="1">
      <c r="A416" s="404" t="s">
        <v>10</v>
      </c>
      <c r="B416" s="404"/>
      <c r="C416" s="404"/>
      <c r="D416" s="84">
        <v>20</v>
      </c>
      <c r="E416" s="79">
        <v>20</v>
      </c>
      <c r="F416" s="80">
        <v>1.58</v>
      </c>
      <c r="G416" s="81">
        <v>0.2</v>
      </c>
      <c r="H416" s="81">
        <v>9.66</v>
      </c>
      <c r="I416" s="265">
        <v>47</v>
      </c>
      <c r="J416" s="223">
        <v>0.045</v>
      </c>
      <c r="K416" s="224"/>
      <c r="L416" s="224"/>
      <c r="M416" s="224">
        <v>10</v>
      </c>
      <c r="N416" s="224">
        <v>46.8</v>
      </c>
      <c r="O416" s="224">
        <v>13.2</v>
      </c>
      <c r="P416" s="225">
        <v>1.07</v>
      </c>
      <c r="Q416" s="84">
        <v>30</v>
      </c>
      <c r="R416" s="79">
        <v>30</v>
      </c>
      <c r="S416" s="80">
        <v>2.37</v>
      </c>
      <c r="T416" s="81">
        <v>0.3</v>
      </c>
      <c r="U416" s="81">
        <v>14.49</v>
      </c>
      <c r="V416" s="79">
        <v>70</v>
      </c>
      <c r="W416" s="405" t="s">
        <v>10</v>
      </c>
      <c r="X416" s="405"/>
      <c r="Y416" s="405"/>
      <c r="Z416" s="68">
        <v>15</v>
      </c>
      <c r="AA416" s="81">
        <v>15</v>
      </c>
      <c r="AB416" s="81"/>
      <c r="AC416" s="68"/>
      <c r="AD416" s="68"/>
      <c r="AE416" s="81"/>
      <c r="AF416" s="81"/>
      <c r="AG416" s="68"/>
      <c r="AH416" s="68"/>
      <c r="AI416" s="81"/>
      <c r="AJ416" s="81"/>
      <c r="AK416" s="68"/>
      <c r="AL416" s="68"/>
      <c r="AM416" s="68"/>
      <c r="AN416" s="68"/>
      <c r="AO416" s="68">
        <v>20</v>
      </c>
      <c r="AP416" s="81">
        <v>20</v>
      </c>
      <c r="AQ416" s="81"/>
      <c r="AR416" s="68"/>
      <c r="AS416" s="68"/>
      <c r="AT416" s="81"/>
      <c r="AU416" s="81"/>
      <c r="AV416" s="68"/>
      <c r="AW416" s="68"/>
      <c r="AX416" s="81"/>
      <c r="AY416" s="81"/>
      <c r="AZ416" s="68"/>
      <c r="BA416" s="68"/>
      <c r="BB416" s="68"/>
      <c r="BC416" s="68"/>
      <c r="BE416" s="223">
        <v>0.054</v>
      </c>
      <c r="BF416" s="224"/>
      <c r="BG416" s="224"/>
      <c r="BH416" s="224">
        <v>10.5</v>
      </c>
      <c r="BI416" s="224">
        <v>47.4</v>
      </c>
      <c r="BJ416" s="224">
        <v>14.1</v>
      </c>
      <c r="BK416" s="225">
        <v>1.17</v>
      </c>
    </row>
    <row r="417" spans="1:63" ht="15.75" customHeight="1">
      <c r="A417" s="404" t="s">
        <v>173</v>
      </c>
      <c r="B417" s="404"/>
      <c r="C417" s="404"/>
      <c r="D417" s="84"/>
      <c r="E417" s="79">
        <v>150</v>
      </c>
      <c r="F417" s="74"/>
      <c r="G417" s="68"/>
      <c r="H417" s="68"/>
      <c r="I417" s="75"/>
      <c r="J417" s="251"/>
      <c r="K417" s="251"/>
      <c r="L417" s="251"/>
      <c r="M417" s="251"/>
      <c r="N417" s="251"/>
      <c r="O417" s="251"/>
      <c r="P417" s="251"/>
      <c r="Q417" s="74"/>
      <c r="R417" s="79">
        <v>180</v>
      </c>
      <c r="S417" s="118"/>
      <c r="T417" s="119"/>
      <c r="U417" s="81"/>
      <c r="V417" s="79"/>
      <c r="W417" s="405" t="s">
        <v>173</v>
      </c>
      <c r="X417" s="405"/>
      <c r="Y417" s="405"/>
      <c r="Z417" s="68"/>
      <c r="AA417" s="81" t="s">
        <v>175</v>
      </c>
      <c r="AB417" s="119"/>
      <c r="AC417" s="81"/>
      <c r="AD417" s="81"/>
      <c r="AE417" s="119"/>
      <c r="AF417" s="119"/>
      <c r="AG417" s="81"/>
      <c r="AH417" s="81"/>
      <c r="AI417" s="119"/>
      <c r="AJ417" s="119"/>
      <c r="AK417" s="81"/>
      <c r="AL417" s="81"/>
      <c r="AM417" s="81"/>
      <c r="AN417" s="81"/>
      <c r="AO417" s="68"/>
      <c r="AP417" s="81" t="s">
        <v>174</v>
      </c>
      <c r="AQ417" s="119"/>
      <c r="AR417" s="81"/>
      <c r="AS417" s="81"/>
      <c r="AT417" s="119"/>
      <c r="AU417" s="119"/>
      <c r="AV417" s="81"/>
      <c r="AW417" s="81"/>
      <c r="AX417" s="119"/>
      <c r="AY417" s="119"/>
      <c r="AZ417" s="81"/>
      <c r="BA417" s="81"/>
      <c r="BB417" s="81"/>
      <c r="BC417" s="81"/>
      <c r="BE417" s="251"/>
      <c r="BF417" s="251"/>
      <c r="BG417" s="251"/>
      <c r="BH417" s="251"/>
      <c r="BI417" s="251"/>
      <c r="BJ417" s="251"/>
      <c r="BK417" s="251"/>
    </row>
    <row r="418" spans="1:63" ht="15.75" customHeight="1">
      <c r="A418" s="402" t="s">
        <v>9</v>
      </c>
      <c r="B418" s="402"/>
      <c r="C418" s="402"/>
      <c r="D418" s="84">
        <v>0.2</v>
      </c>
      <c r="E418" s="77">
        <v>0.2</v>
      </c>
      <c r="F418" s="74"/>
      <c r="G418" s="68"/>
      <c r="H418" s="68"/>
      <c r="I418" s="75"/>
      <c r="J418" s="251"/>
      <c r="K418" s="251"/>
      <c r="L418" s="251"/>
      <c r="M418" s="251"/>
      <c r="N418" s="251"/>
      <c r="O418" s="251"/>
      <c r="P418" s="251"/>
      <c r="Q418" s="74">
        <v>0.3</v>
      </c>
      <c r="R418" s="77">
        <v>0.3</v>
      </c>
      <c r="S418" s="118"/>
      <c r="T418" s="119"/>
      <c r="U418" s="87"/>
      <c r="V418" s="89"/>
      <c r="W418" s="403" t="s">
        <v>9</v>
      </c>
      <c r="X418" s="403"/>
      <c r="Y418" s="403"/>
      <c r="Z418" s="68">
        <v>0.2</v>
      </c>
      <c r="AA418" s="68">
        <v>0.2</v>
      </c>
      <c r="AB418" s="119"/>
      <c r="AC418" s="87"/>
      <c r="AD418" s="87"/>
      <c r="AE418" s="119"/>
      <c r="AF418" s="119"/>
      <c r="AG418" s="87"/>
      <c r="AH418" s="87"/>
      <c r="AI418" s="119"/>
      <c r="AJ418" s="119"/>
      <c r="AK418" s="87"/>
      <c r="AL418" s="87"/>
      <c r="AM418" s="87"/>
      <c r="AN418" s="87"/>
      <c r="AO418" s="68">
        <v>0.3</v>
      </c>
      <c r="AP418" s="68">
        <v>0.3</v>
      </c>
      <c r="AQ418" s="119"/>
      <c r="AR418" s="87"/>
      <c r="AS418" s="87"/>
      <c r="AT418" s="119"/>
      <c r="AU418" s="119"/>
      <c r="AV418" s="87"/>
      <c r="AW418" s="87"/>
      <c r="AX418" s="119"/>
      <c r="AY418" s="119"/>
      <c r="AZ418" s="87"/>
      <c r="BA418" s="87"/>
      <c r="BB418" s="87"/>
      <c r="BC418" s="87"/>
      <c r="BE418" s="251"/>
      <c r="BF418" s="251"/>
      <c r="BG418" s="251"/>
      <c r="BH418" s="251"/>
      <c r="BI418" s="251"/>
      <c r="BJ418" s="251"/>
      <c r="BK418" s="251"/>
    </row>
    <row r="419" spans="1:63" ht="18" customHeight="1">
      <c r="A419" s="402" t="s">
        <v>6</v>
      </c>
      <c r="B419" s="402"/>
      <c r="C419" s="402"/>
      <c r="D419" s="84">
        <v>7</v>
      </c>
      <c r="E419" s="77">
        <v>7</v>
      </c>
      <c r="F419" s="80"/>
      <c r="G419" s="81"/>
      <c r="H419" s="81"/>
      <c r="I419" s="82"/>
      <c r="J419" s="252"/>
      <c r="K419" s="252"/>
      <c r="L419" s="252"/>
      <c r="M419" s="252"/>
      <c r="N419" s="252"/>
      <c r="O419" s="252"/>
      <c r="P419" s="252"/>
      <c r="Q419" s="74">
        <v>10</v>
      </c>
      <c r="R419" s="77">
        <v>10</v>
      </c>
      <c r="S419" s="80"/>
      <c r="T419" s="81"/>
      <c r="U419" s="88"/>
      <c r="V419" s="89"/>
      <c r="W419" s="403" t="s">
        <v>6</v>
      </c>
      <c r="X419" s="403"/>
      <c r="Y419" s="403"/>
      <c r="Z419" s="68">
        <v>7</v>
      </c>
      <c r="AA419" s="68">
        <v>7</v>
      </c>
      <c r="AB419" s="81"/>
      <c r="AC419" s="87"/>
      <c r="AD419" s="87"/>
      <c r="AE419" s="81"/>
      <c r="AF419" s="81"/>
      <c r="AG419" s="87"/>
      <c r="AH419" s="87"/>
      <c r="AI419" s="81"/>
      <c r="AJ419" s="81"/>
      <c r="AK419" s="87"/>
      <c r="AL419" s="87"/>
      <c r="AM419" s="87"/>
      <c r="AN419" s="87"/>
      <c r="AO419" s="68">
        <v>10</v>
      </c>
      <c r="AP419" s="68">
        <v>10</v>
      </c>
      <c r="AQ419" s="81"/>
      <c r="AR419" s="87"/>
      <c r="AS419" s="87"/>
      <c r="AT419" s="81"/>
      <c r="AU419" s="81"/>
      <c r="AV419" s="87"/>
      <c r="AW419" s="87"/>
      <c r="AX419" s="81"/>
      <c r="AY419" s="81"/>
      <c r="AZ419" s="87"/>
      <c r="BA419" s="87"/>
      <c r="BB419" s="87"/>
      <c r="BC419" s="87"/>
      <c r="BE419" s="252"/>
      <c r="BF419" s="252"/>
      <c r="BG419" s="252"/>
      <c r="BH419" s="252"/>
      <c r="BI419" s="252"/>
      <c r="BJ419" s="252"/>
      <c r="BK419" s="252"/>
    </row>
    <row r="420" spans="1:66" ht="15.75" customHeight="1">
      <c r="A420" s="404"/>
      <c r="B420" s="404"/>
      <c r="C420" s="404"/>
      <c r="D420" s="84"/>
      <c r="E420" s="77"/>
      <c r="F420" s="80">
        <v>0.04</v>
      </c>
      <c r="G420" s="81">
        <v>0.01</v>
      </c>
      <c r="H420" s="81">
        <v>6.99</v>
      </c>
      <c r="I420" s="265">
        <v>28</v>
      </c>
      <c r="J420" s="223"/>
      <c r="K420" s="224"/>
      <c r="L420" s="224"/>
      <c r="M420" s="224">
        <v>8</v>
      </c>
      <c r="N420" s="224">
        <v>1.6</v>
      </c>
      <c r="O420" s="224">
        <v>0.9</v>
      </c>
      <c r="P420" s="225">
        <v>0.19</v>
      </c>
      <c r="Q420" s="84"/>
      <c r="R420" s="77"/>
      <c r="S420" s="80">
        <v>0.06</v>
      </c>
      <c r="T420" s="81">
        <v>0.02</v>
      </c>
      <c r="U420" s="81">
        <v>9.99</v>
      </c>
      <c r="V420" s="79">
        <v>40</v>
      </c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E420" s="223"/>
      <c r="BF420" s="224"/>
      <c r="BG420" s="224"/>
      <c r="BH420" s="224">
        <v>10</v>
      </c>
      <c r="BI420" s="224">
        <v>2.5</v>
      </c>
      <c r="BJ420" s="224">
        <v>1.3</v>
      </c>
      <c r="BK420" s="225">
        <v>0.28</v>
      </c>
      <c r="BL420" s="224"/>
      <c r="BM420" s="224"/>
      <c r="BN420" s="225"/>
    </row>
    <row r="421" spans="1:63" s="1" customFormat="1" ht="15">
      <c r="A421" s="404" t="s">
        <v>14</v>
      </c>
      <c r="B421" s="404"/>
      <c r="C421" s="404"/>
      <c r="D421" s="23">
        <v>20</v>
      </c>
      <c r="E421" s="12">
        <v>20</v>
      </c>
      <c r="F421" s="15">
        <v>2.08</v>
      </c>
      <c r="G421" s="16">
        <v>1.04</v>
      </c>
      <c r="H421" s="16">
        <v>15.36</v>
      </c>
      <c r="I421" s="24">
        <v>75.2</v>
      </c>
      <c r="J421" s="16"/>
      <c r="K421" s="16"/>
      <c r="L421" s="16"/>
      <c r="M421" s="16"/>
      <c r="N421" s="16"/>
      <c r="O421" s="16"/>
      <c r="P421" s="16"/>
      <c r="Q421" s="9">
        <v>20</v>
      </c>
      <c r="R421" s="12">
        <v>20</v>
      </c>
      <c r="S421" s="15">
        <v>2.08</v>
      </c>
      <c r="T421" s="16">
        <v>1.04</v>
      </c>
      <c r="U421" s="16">
        <v>15.36</v>
      </c>
      <c r="V421" s="24">
        <v>75.2</v>
      </c>
      <c r="W421" s="379"/>
      <c r="X421" s="380"/>
      <c r="Y421" s="381"/>
      <c r="Z421" s="13"/>
      <c r="AA421" s="13"/>
      <c r="AB421" s="16">
        <v>62.05</v>
      </c>
      <c r="AC421" s="16">
        <v>288.79</v>
      </c>
      <c r="AD421" s="16">
        <v>14.7</v>
      </c>
      <c r="AE421" s="16">
        <v>16.2</v>
      </c>
      <c r="AF421" s="16">
        <v>39.99</v>
      </c>
      <c r="AG421" s="16">
        <v>0.65</v>
      </c>
      <c r="AH421" s="16"/>
      <c r="AI421" s="16">
        <v>729</v>
      </c>
      <c r="AJ421" s="16">
        <v>0.84</v>
      </c>
      <c r="AK421" s="16">
        <v>0.067</v>
      </c>
      <c r="AL421" s="16">
        <v>0.037</v>
      </c>
      <c r="AM421" s="16">
        <v>0.71</v>
      </c>
      <c r="AN421" s="16">
        <v>4.95</v>
      </c>
      <c r="AO421" s="13"/>
      <c r="AP421" s="13"/>
      <c r="AQ421" s="16">
        <v>103.42</v>
      </c>
      <c r="AR421" s="16">
        <v>481.32</v>
      </c>
      <c r="AS421" s="16">
        <v>24.6</v>
      </c>
      <c r="AT421" s="16">
        <v>27</v>
      </c>
      <c r="AU421" s="16">
        <v>66.65</v>
      </c>
      <c r="AV421" s="16">
        <v>1.08</v>
      </c>
      <c r="AW421" s="16"/>
      <c r="AX421" s="16">
        <v>1215</v>
      </c>
      <c r="AY421" s="16">
        <v>1.415</v>
      </c>
      <c r="AZ421" s="16">
        <v>0.115</v>
      </c>
      <c r="BA421" s="16">
        <v>0.062</v>
      </c>
      <c r="BB421" s="16">
        <v>1.182</v>
      </c>
      <c r="BC421" s="16">
        <v>8.25</v>
      </c>
      <c r="BE421" s="16"/>
      <c r="BF421" s="16"/>
      <c r="BG421" s="16"/>
      <c r="BH421" s="16"/>
      <c r="BI421" s="16"/>
      <c r="BJ421" s="16"/>
      <c r="BK421" s="16"/>
    </row>
    <row r="422" spans="1:63" ht="15.75" customHeight="1">
      <c r="A422" s="404" t="s">
        <v>189</v>
      </c>
      <c r="B422" s="404"/>
      <c r="C422" s="404"/>
      <c r="D422" s="78">
        <v>100</v>
      </c>
      <c r="E422" s="79">
        <v>100</v>
      </c>
      <c r="F422" s="80">
        <v>1.12</v>
      </c>
      <c r="G422" s="81"/>
      <c r="H422" s="81">
        <v>22.72</v>
      </c>
      <c r="I422" s="265">
        <v>96</v>
      </c>
      <c r="J422" s="223">
        <v>0.03</v>
      </c>
      <c r="K422" s="224">
        <v>6</v>
      </c>
      <c r="L422" s="224"/>
      <c r="M422" s="224">
        <v>16</v>
      </c>
      <c r="N422" s="224">
        <v>22</v>
      </c>
      <c r="O422" s="224">
        <v>9</v>
      </c>
      <c r="P422" s="225">
        <v>2.2</v>
      </c>
      <c r="Q422" s="78">
        <v>135</v>
      </c>
      <c r="R422" s="79">
        <v>135</v>
      </c>
      <c r="S422" s="80">
        <v>1.8</v>
      </c>
      <c r="T422" s="81"/>
      <c r="U422" s="81">
        <v>27.27</v>
      </c>
      <c r="V422" s="79">
        <v>115</v>
      </c>
      <c r="W422" s="404" t="s">
        <v>110</v>
      </c>
      <c r="X422" s="412"/>
      <c r="Y422" s="405"/>
      <c r="Z422" s="68">
        <v>100</v>
      </c>
      <c r="AA422" s="81">
        <v>100</v>
      </c>
      <c r="AB422" s="81">
        <v>26</v>
      </c>
      <c r="AC422" s="81">
        <v>278</v>
      </c>
      <c r="AD422" s="81">
        <v>16</v>
      </c>
      <c r="AE422" s="81">
        <v>9</v>
      </c>
      <c r="AF422" s="81">
        <v>11</v>
      </c>
      <c r="AG422" s="81">
        <v>2.2</v>
      </c>
      <c r="AH422" s="81"/>
      <c r="AI422" s="81">
        <v>30</v>
      </c>
      <c r="AJ422" s="81">
        <v>0.2</v>
      </c>
      <c r="AK422" s="81">
        <v>0.03</v>
      </c>
      <c r="AL422" s="81">
        <v>0.02</v>
      </c>
      <c r="AM422" s="81">
        <v>0.3</v>
      </c>
      <c r="AN422" s="81">
        <v>10</v>
      </c>
      <c r="AO422" s="68">
        <v>100</v>
      </c>
      <c r="AP422" s="81">
        <v>100</v>
      </c>
      <c r="AQ422" s="81">
        <v>26</v>
      </c>
      <c r="AR422" s="81">
        <v>278</v>
      </c>
      <c r="AS422" s="81">
        <v>16</v>
      </c>
      <c r="AT422" s="81">
        <v>9</v>
      </c>
      <c r="AU422" s="81">
        <v>11</v>
      </c>
      <c r="AV422" s="81">
        <v>2.2</v>
      </c>
      <c r="AW422" s="81"/>
      <c r="AX422" s="81">
        <v>30</v>
      </c>
      <c r="AY422" s="81">
        <v>0.2</v>
      </c>
      <c r="AZ422" s="81">
        <v>0.03</v>
      </c>
      <c r="BA422" s="81">
        <v>0.02</v>
      </c>
      <c r="BB422" s="81">
        <v>0.3</v>
      </c>
      <c r="BC422" s="81">
        <v>10</v>
      </c>
      <c r="BE422" s="223">
        <v>0.05</v>
      </c>
      <c r="BF422" s="224">
        <v>10</v>
      </c>
      <c r="BG422" s="224"/>
      <c r="BH422" s="224">
        <v>19</v>
      </c>
      <c r="BI422" s="224">
        <v>27</v>
      </c>
      <c r="BJ422" s="224">
        <v>15</v>
      </c>
      <c r="BK422" s="225">
        <v>2.52</v>
      </c>
    </row>
    <row r="423" spans="1:63" s="107" customFormat="1" ht="15.75" customHeight="1">
      <c r="A423" s="492" t="s">
        <v>216</v>
      </c>
      <c r="B423" s="492"/>
      <c r="C423" s="492"/>
      <c r="D423" s="91"/>
      <c r="E423" s="92">
        <f>SUM(E414+E415+E416+E417+E422)</f>
        <v>350</v>
      </c>
      <c r="F423" s="143">
        <f>SUM(F414:F422)</f>
        <v>10.220000000000002</v>
      </c>
      <c r="G423" s="143">
        <f>SUM(G414:G422)</f>
        <v>7.449999999999999</v>
      </c>
      <c r="H423" s="143">
        <f>SUM(H414:H422)</f>
        <v>56.73</v>
      </c>
      <c r="I423" s="147">
        <f>SUM(I414:I422)</f>
        <v>356.2</v>
      </c>
      <c r="J423" s="147">
        <f aca="true" t="shared" si="27" ref="J423:P423">SUM(J414:J422)</f>
        <v>0.075</v>
      </c>
      <c r="K423" s="147">
        <f t="shared" si="27"/>
        <v>6</v>
      </c>
      <c r="L423" s="147">
        <f t="shared" si="27"/>
        <v>0</v>
      </c>
      <c r="M423" s="147">
        <f t="shared" si="27"/>
        <v>74</v>
      </c>
      <c r="N423" s="147">
        <f t="shared" si="27"/>
        <v>186.4</v>
      </c>
      <c r="O423" s="147">
        <f t="shared" si="27"/>
        <v>43.1</v>
      </c>
      <c r="P423" s="147">
        <f t="shared" si="27"/>
        <v>6.960000000000001</v>
      </c>
      <c r="Q423" s="241"/>
      <c r="R423" s="92">
        <f>SUM(R414+R415+R416+R417+R422)</f>
        <v>445</v>
      </c>
      <c r="S423" s="143">
        <f>SUM(S414:S422)</f>
        <v>11.990000000000002</v>
      </c>
      <c r="T423" s="143">
        <f>SUM(T414:T422)</f>
        <v>8.36</v>
      </c>
      <c r="U423" s="143">
        <f>SUM(U414:U422)</f>
        <v>69.97</v>
      </c>
      <c r="V423" s="143">
        <f>SUM(V414:V422)</f>
        <v>421.2</v>
      </c>
      <c r="W423" s="466"/>
      <c r="X423" s="466"/>
      <c r="Y423" s="466"/>
      <c r="Z423" s="94"/>
      <c r="AA423" s="95"/>
      <c r="AB423" s="144"/>
      <c r="AC423" s="94"/>
      <c r="AD423" s="94"/>
      <c r="AE423" s="144"/>
      <c r="AF423" s="144"/>
      <c r="AG423" s="94"/>
      <c r="AH423" s="94"/>
      <c r="AI423" s="144"/>
      <c r="AJ423" s="144"/>
      <c r="AK423" s="94"/>
      <c r="AL423" s="94"/>
      <c r="AM423" s="94"/>
      <c r="AN423" s="94"/>
      <c r="AO423" s="148"/>
      <c r="AP423" s="144"/>
      <c r="AQ423" s="144"/>
      <c r="AR423" s="94"/>
      <c r="AS423" s="94"/>
      <c r="AT423" s="144"/>
      <c r="AU423" s="144"/>
      <c r="AV423" s="94"/>
      <c r="AW423" s="94"/>
      <c r="AX423" s="144"/>
      <c r="AY423" s="144"/>
      <c r="AZ423" s="94"/>
      <c r="BA423" s="94"/>
      <c r="BB423" s="94"/>
      <c r="BC423" s="94"/>
      <c r="BE423" s="147">
        <f aca="true" t="shared" si="28" ref="BE423:BK423">SUM(BE414:BE422)</f>
        <v>0.10400000000000001</v>
      </c>
      <c r="BF423" s="147">
        <f t="shared" si="28"/>
        <v>10</v>
      </c>
      <c r="BG423" s="147">
        <f t="shared" si="28"/>
        <v>0</v>
      </c>
      <c r="BH423" s="147">
        <f t="shared" si="28"/>
        <v>82.5</v>
      </c>
      <c r="BI423" s="147">
        <f t="shared" si="28"/>
        <v>196.9</v>
      </c>
      <c r="BJ423" s="147">
        <f t="shared" si="28"/>
        <v>54.4</v>
      </c>
      <c r="BK423" s="147">
        <f t="shared" si="28"/>
        <v>8.47</v>
      </c>
    </row>
    <row r="424" spans="1:63" ht="18.75" customHeight="1">
      <c r="A424" s="451" t="s">
        <v>16</v>
      </c>
      <c r="B424" s="451"/>
      <c r="C424" s="451"/>
      <c r="D424" s="84"/>
      <c r="E424" s="77"/>
      <c r="F424" s="158"/>
      <c r="G424" s="87"/>
      <c r="H424" s="87"/>
      <c r="I424" s="88"/>
      <c r="J424" s="253"/>
      <c r="K424" s="253"/>
      <c r="L424" s="253"/>
      <c r="M424" s="253"/>
      <c r="N424" s="253"/>
      <c r="O424" s="253"/>
      <c r="P424" s="253"/>
      <c r="Q424" s="74"/>
      <c r="R424" s="77"/>
      <c r="S424" s="158"/>
      <c r="T424" s="87"/>
      <c r="U424" s="68"/>
      <c r="V424" s="77"/>
      <c r="W424" s="405" t="s">
        <v>16</v>
      </c>
      <c r="X424" s="405"/>
      <c r="Y424" s="405"/>
      <c r="Z424" s="68"/>
      <c r="AA424" s="68"/>
      <c r="AB424" s="87"/>
      <c r="AC424" s="68"/>
      <c r="AD424" s="68"/>
      <c r="AE424" s="87"/>
      <c r="AF424" s="87"/>
      <c r="AG424" s="68"/>
      <c r="AH424" s="68"/>
      <c r="AI424" s="87"/>
      <c r="AJ424" s="87"/>
      <c r="AK424" s="68"/>
      <c r="AL424" s="68"/>
      <c r="AM424" s="68"/>
      <c r="AN424" s="68"/>
      <c r="AO424" s="68"/>
      <c r="AP424" s="68"/>
      <c r="AQ424" s="87"/>
      <c r="AR424" s="68"/>
      <c r="AS424" s="68"/>
      <c r="AT424" s="87"/>
      <c r="AU424" s="87"/>
      <c r="AV424" s="68"/>
      <c r="AW424" s="68"/>
      <c r="AX424" s="87"/>
      <c r="AY424" s="87"/>
      <c r="AZ424" s="68"/>
      <c r="BA424" s="68"/>
      <c r="BB424" s="68"/>
      <c r="BC424" s="68"/>
      <c r="BE424" s="253"/>
      <c r="BF424" s="253"/>
      <c r="BG424" s="253"/>
      <c r="BH424" s="253"/>
      <c r="BI424" s="253"/>
      <c r="BJ424" s="253"/>
      <c r="BK424" s="253"/>
    </row>
    <row r="425" spans="1:63" ht="15.75" customHeight="1">
      <c r="A425" s="404" t="s">
        <v>294</v>
      </c>
      <c r="B425" s="404"/>
      <c r="C425" s="404"/>
      <c r="D425" s="84"/>
      <c r="E425" s="77"/>
      <c r="F425" s="74"/>
      <c r="G425" s="68"/>
      <c r="H425" s="68"/>
      <c r="I425" s="75"/>
      <c r="J425" s="251"/>
      <c r="K425" s="251"/>
      <c r="L425" s="251"/>
      <c r="M425" s="251"/>
      <c r="N425" s="251"/>
      <c r="O425" s="251"/>
      <c r="P425" s="251"/>
      <c r="Q425" s="74"/>
      <c r="R425" s="77"/>
      <c r="S425" s="74"/>
      <c r="T425" s="68"/>
      <c r="U425" s="68"/>
      <c r="V425" s="77"/>
      <c r="W425" s="405" t="s">
        <v>104</v>
      </c>
      <c r="X425" s="405"/>
      <c r="Y425" s="405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E425" s="251"/>
      <c r="BF425" s="251"/>
      <c r="BG425" s="251"/>
      <c r="BH425" s="251"/>
      <c r="BI425" s="251"/>
      <c r="BJ425" s="251"/>
      <c r="BK425" s="251"/>
    </row>
    <row r="426" spans="1:63" ht="15.75" customHeight="1">
      <c r="A426" s="404" t="s">
        <v>295</v>
      </c>
      <c r="B426" s="404"/>
      <c r="C426" s="404"/>
      <c r="D426" s="78"/>
      <c r="E426" s="79">
        <v>150</v>
      </c>
      <c r="F426" s="74"/>
      <c r="G426" s="68"/>
      <c r="H426" s="68"/>
      <c r="I426" s="75"/>
      <c r="J426" s="251"/>
      <c r="K426" s="251"/>
      <c r="L426" s="251"/>
      <c r="M426" s="251"/>
      <c r="N426" s="251"/>
      <c r="O426" s="251"/>
      <c r="P426" s="251"/>
      <c r="Q426" s="74"/>
      <c r="R426" s="79">
        <v>250</v>
      </c>
      <c r="S426" s="80"/>
      <c r="T426" s="81"/>
      <c r="U426" s="81"/>
      <c r="V426" s="79"/>
      <c r="W426" s="405" t="s">
        <v>190</v>
      </c>
      <c r="X426" s="405"/>
      <c r="Y426" s="405"/>
      <c r="Z426" s="81"/>
      <c r="AA426" s="81" t="s">
        <v>90</v>
      </c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68"/>
      <c r="AP426" s="81" t="s">
        <v>116</v>
      </c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E426" s="251"/>
      <c r="BF426" s="251"/>
      <c r="BG426" s="251"/>
      <c r="BH426" s="251"/>
      <c r="BI426" s="251"/>
      <c r="BJ426" s="251"/>
      <c r="BK426" s="251"/>
    </row>
    <row r="427" spans="1:63" ht="15.75" customHeight="1">
      <c r="A427" s="402" t="s">
        <v>68</v>
      </c>
      <c r="B427" s="402"/>
      <c r="C427" s="402"/>
      <c r="D427" s="84" t="s">
        <v>102</v>
      </c>
      <c r="E427" s="77">
        <v>30</v>
      </c>
      <c r="F427" s="74"/>
      <c r="G427" s="68"/>
      <c r="H427" s="68"/>
      <c r="I427" s="75"/>
      <c r="J427" s="251"/>
      <c r="K427" s="251"/>
      <c r="L427" s="251"/>
      <c r="M427" s="251"/>
      <c r="N427" s="251"/>
      <c r="O427" s="251"/>
      <c r="P427" s="251"/>
      <c r="Q427" s="74" t="s">
        <v>133</v>
      </c>
      <c r="R427" s="77">
        <v>50</v>
      </c>
      <c r="S427" s="74"/>
      <c r="T427" s="68"/>
      <c r="U427" s="81"/>
      <c r="V427" s="79"/>
      <c r="W427" s="403" t="s">
        <v>68</v>
      </c>
      <c r="X427" s="403"/>
      <c r="Y427" s="403"/>
      <c r="Z427" s="68" t="s">
        <v>99</v>
      </c>
      <c r="AA427" s="68">
        <v>45</v>
      </c>
      <c r="AB427" s="68"/>
      <c r="AC427" s="81"/>
      <c r="AD427" s="81"/>
      <c r="AE427" s="68"/>
      <c r="AF427" s="68"/>
      <c r="AG427" s="81"/>
      <c r="AH427" s="81"/>
      <c r="AI427" s="68"/>
      <c r="AJ427" s="68"/>
      <c r="AK427" s="81"/>
      <c r="AL427" s="81"/>
      <c r="AM427" s="81"/>
      <c r="AN427" s="81"/>
      <c r="AO427" s="68" t="s">
        <v>117</v>
      </c>
      <c r="AP427" s="68">
        <v>70</v>
      </c>
      <c r="AQ427" s="68"/>
      <c r="AR427" s="81"/>
      <c r="AS427" s="81"/>
      <c r="AT427" s="68"/>
      <c r="AU427" s="68"/>
      <c r="AV427" s="81"/>
      <c r="AW427" s="81"/>
      <c r="AX427" s="68"/>
      <c r="AY427" s="68"/>
      <c r="AZ427" s="81"/>
      <c r="BA427" s="81"/>
      <c r="BB427" s="81"/>
      <c r="BC427" s="81"/>
      <c r="BE427" s="251"/>
      <c r="BF427" s="251"/>
      <c r="BG427" s="251"/>
      <c r="BH427" s="251"/>
      <c r="BI427" s="251"/>
      <c r="BJ427" s="251"/>
      <c r="BK427" s="251"/>
    </row>
    <row r="428" spans="1:63" ht="15.75" customHeight="1">
      <c r="A428" s="402" t="s">
        <v>17</v>
      </c>
      <c r="B428" s="402"/>
      <c r="C428" s="402"/>
      <c r="D428" s="84">
        <v>12.1</v>
      </c>
      <c r="E428" s="77">
        <v>12</v>
      </c>
      <c r="F428" s="74"/>
      <c r="G428" s="68"/>
      <c r="H428" s="68"/>
      <c r="I428" s="75"/>
      <c r="J428" s="251"/>
      <c r="K428" s="251"/>
      <c r="L428" s="251"/>
      <c r="M428" s="251"/>
      <c r="N428" s="251"/>
      <c r="O428" s="251"/>
      <c r="P428" s="251"/>
      <c r="Q428" s="74">
        <v>20</v>
      </c>
      <c r="R428" s="77">
        <v>20</v>
      </c>
      <c r="S428" s="74"/>
      <c r="T428" s="68"/>
      <c r="U428" s="68"/>
      <c r="V428" s="77"/>
      <c r="W428" s="403" t="s">
        <v>105</v>
      </c>
      <c r="X428" s="403"/>
      <c r="Y428" s="403"/>
      <c r="Z428" s="68">
        <v>3</v>
      </c>
      <c r="AA428" s="68">
        <v>3</v>
      </c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>
        <v>6</v>
      </c>
      <c r="AP428" s="68">
        <v>6</v>
      </c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E428" s="251"/>
      <c r="BF428" s="251"/>
      <c r="BG428" s="251"/>
      <c r="BH428" s="251"/>
      <c r="BI428" s="251"/>
      <c r="BJ428" s="251"/>
      <c r="BK428" s="251"/>
    </row>
    <row r="429" spans="1:63" ht="15.75" customHeight="1">
      <c r="A429" s="402" t="s">
        <v>48</v>
      </c>
      <c r="B429" s="402"/>
      <c r="C429" s="402"/>
      <c r="D429" s="84">
        <v>9.6</v>
      </c>
      <c r="E429" s="77">
        <v>7.5</v>
      </c>
      <c r="F429" s="74"/>
      <c r="G429" s="68"/>
      <c r="H429" s="68"/>
      <c r="I429" s="75"/>
      <c r="J429" s="251"/>
      <c r="K429" s="251"/>
      <c r="L429" s="251"/>
      <c r="M429" s="251"/>
      <c r="N429" s="251"/>
      <c r="O429" s="251"/>
      <c r="P429" s="251"/>
      <c r="Q429" s="74">
        <v>16</v>
      </c>
      <c r="R429" s="77">
        <v>12.5</v>
      </c>
      <c r="S429" s="74"/>
      <c r="T429" s="68"/>
      <c r="U429" s="68"/>
      <c r="V429" s="77"/>
      <c r="W429" s="403" t="s">
        <v>48</v>
      </c>
      <c r="X429" s="403"/>
      <c r="Y429" s="403"/>
      <c r="Z429" s="68">
        <v>7.5</v>
      </c>
      <c r="AA429" s="68">
        <v>6</v>
      </c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>
        <v>12</v>
      </c>
      <c r="AP429" s="68">
        <v>10</v>
      </c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E429" s="251"/>
      <c r="BF429" s="251"/>
      <c r="BG429" s="251"/>
      <c r="BH429" s="251"/>
      <c r="BI429" s="251"/>
      <c r="BJ429" s="251"/>
      <c r="BK429" s="251"/>
    </row>
    <row r="430" spans="1:63" ht="15.75" customHeight="1">
      <c r="A430" s="402" t="s">
        <v>18</v>
      </c>
      <c r="B430" s="402"/>
      <c r="C430" s="402"/>
      <c r="D430" s="97">
        <v>7</v>
      </c>
      <c r="E430" s="77">
        <v>6</v>
      </c>
      <c r="F430" s="74"/>
      <c r="G430" s="68"/>
      <c r="H430" s="68"/>
      <c r="I430" s="75"/>
      <c r="J430" s="251"/>
      <c r="K430" s="251"/>
      <c r="L430" s="251"/>
      <c r="M430" s="251"/>
      <c r="N430" s="251"/>
      <c r="O430" s="251"/>
      <c r="P430" s="251"/>
      <c r="Q430" s="235">
        <v>12</v>
      </c>
      <c r="R430" s="77">
        <v>10</v>
      </c>
      <c r="S430" s="74"/>
      <c r="T430" s="68"/>
      <c r="U430" s="68"/>
      <c r="V430" s="77"/>
      <c r="W430" s="403" t="s">
        <v>18</v>
      </c>
      <c r="X430" s="403"/>
      <c r="Y430" s="403"/>
      <c r="Z430" s="121">
        <v>4</v>
      </c>
      <c r="AA430" s="68">
        <v>3</v>
      </c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121">
        <v>7</v>
      </c>
      <c r="AP430" s="68">
        <v>6</v>
      </c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E430" s="251"/>
      <c r="BF430" s="251"/>
      <c r="BG430" s="251"/>
      <c r="BH430" s="251"/>
      <c r="BI430" s="251"/>
      <c r="BJ430" s="251"/>
      <c r="BK430" s="251"/>
    </row>
    <row r="431" spans="1:63" ht="15.75" customHeight="1">
      <c r="A431" s="402" t="s">
        <v>290</v>
      </c>
      <c r="B431" s="402"/>
      <c r="C431" s="402"/>
      <c r="D431" s="84">
        <v>3</v>
      </c>
      <c r="E431" s="77">
        <v>3</v>
      </c>
      <c r="F431" s="74"/>
      <c r="G431" s="68"/>
      <c r="H431" s="68"/>
      <c r="I431" s="75"/>
      <c r="J431" s="251"/>
      <c r="K431" s="251"/>
      <c r="L431" s="251"/>
      <c r="M431" s="251"/>
      <c r="N431" s="251"/>
      <c r="O431" s="251"/>
      <c r="P431" s="251"/>
      <c r="Q431" s="74">
        <v>5</v>
      </c>
      <c r="R431" s="77">
        <v>5</v>
      </c>
      <c r="S431" s="74"/>
      <c r="T431" s="68"/>
      <c r="U431" s="68"/>
      <c r="V431" s="77"/>
      <c r="W431" s="403" t="s">
        <v>28</v>
      </c>
      <c r="X431" s="403"/>
      <c r="Y431" s="403"/>
      <c r="Z431" s="68">
        <v>3</v>
      </c>
      <c r="AA431" s="68">
        <v>3</v>
      </c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>
        <v>5</v>
      </c>
      <c r="AP431" s="68">
        <v>5</v>
      </c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E431" s="251"/>
      <c r="BF431" s="251"/>
      <c r="BG431" s="251"/>
      <c r="BH431" s="251"/>
      <c r="BI431" s="251"/>
      <c r="BJ431" s="251"/>
      <c r="BK431" s="251"/>
    </row>
    <row r="432" spans="1:63" ht="15.75" customHeight="1">
      <c r="A432" s="402" t="s">
        <v>66</v>
      </c>
      <c r="B432" s="402"/>
      <c r="C432" s="402"/>
      <c r="D432" s="84">
        <v>105</v>
      </c>
      <c r="E432" s="77">
        <v>105</v>
      </c>
      <c r="F432" s="74"/>
      <c r="G432" s="68"/>
      <c r="H432" s="68"/>
      <c r="I432" s="75"/>
      <c r="J432" s="251"/>
      <c r="K432" s="251"/>
      <c r="L432" s="251"/>
      <c r="M432" s="251"/>
      <c r="N432" s="251"/>
      <c r="O432" s="251"/>
      <c r="P432" s="251"/>
      <c r="Q432" s="74">
        <v>175</v>
      </c>
      <c r="R432" s="77">
        <v>175</v>
      </c>
      <c r="S432" s="74"/>
      <c r="T432" s="68"/>
      <c r="U432" s="68"/>
      <c r="V432" s="77"/>
      <c r="W432" s="403" t="s">
        <v>66</v>
      </c>
      <c r="X432" s="403"/>
      <c r="Y432" s="403"/>
      <c r="Z432" s="68">
        <v>112.5</v>
      </c>
      <c r="AA432" s="68">
        <v>112.5</v>
      </c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>
        <v>175</v>
      </c>
      <c r="AP432" s="68">
        <v>175</v>
      </c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E432" s="251"/>
      <c r="BF432" s="251"/>
      <c r="BG432" s="251"/>
      <c r="BH432" s="251"/>
      <c r="BI432" s="251"/>
      <c r="BJ432" s="251"/>
      <c r="BK432" s="251"/>
    </row>
    <row r="433" spans="1:63" ht="15.75" customHeight="1">
      <c r="A433" s="404"/>
      <c r="B433" s="404"/>
      <c r="C433" s="404"/>
      <c r="D433" s="84"/>
      <c r="E433" s="79"/>
      <c r="F433" s="80">
        <v>3.29</v>
      </c>
      <c r="G433" s="81">
        <v>3.16</v>
      </c>
      <c r="H433" s="81">
        <v>9.79</v>
      </c>
      <c r="I433" s="265">
        <v>80.85</v>
      </c>
      <c r="J433" s="223">
        <v>0.14</v>
      </c>
      <c r="K433" s="224">
        <v>3.48</v>
      </c>
      <c r="L433" s="224"/>
      <c r="M433" s="224">
        <v>22.85</v>
      </c>
      <c r="N433" s="224">
        <v>52.31</v>
      </c>
      <c r="O433" s="224">
        <v>21.18</v>
      </c>
      <c r="P433" s="225">
        <v>1.22</v>
      </c>
      <c r="Q433" s="84"/>
      <c r="R433" s="79"/>
      <c r="S433" s="80">
        <v>5.49</v>
      </c>
      <c r="T433" s="81">
        <v>5.27</v>
      </c>
      <c r="U433" s="81">
        <v>16.32</v>
      </c>
      <c r="V433" s="79">
        <v>134.8</v>
      </c>
      <c r="W433" s="140"/>
      <c r="X433" s="140"/>
      <c r="Y433" s="140"/>
      <c r="Z433" s="141"/>
      <c r="AA433" s="141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E433" s="223">
        <v>0.23</v>
      </c>
      <c r="BF433" s="224">
        <v>5.82</v>
      </c>
      <c r="BG433" s="224"/>
      <c r="BH433" s="224">
        <v>38.05</v>
      </c>
      <c r="BI433" s="224">
        <v>62.18</v>
      </c>
      <c r="BJ433" s="224">
        <v>35.3</v>
      </c>
      <c r="BK433" s="225">
        <v>2.03</v>
      </c>
    </row>
    <row r="434" spans="1:63" ht="18.75" customHeight="1">
      <c r="A434" s="498" t="s">
        <v>321</v>
      </c>
      <c r="B434" s="498"/>
      <c r="C434" s="498"/>
      <c r="D434" s="98"/>
      <c r="E434" s="99"/>
      <c r="F434" s="100"/>
      <c r="G434" s="101"/>
      <c r="H434" s="101"/>
      <c r="I434" s="102"/>
      <c r="J434" s="255"/>
      <c r="K434" s="255"/>
      <c r="L434" s="255"/>
      <c r="M434" s="255"/>
      <c r="N434" s="255"/>
      <c r="O434" s="255"/>
      <c r="P434" s="255"/>
      <c r="Q434" s="74"/>
      <c r="R434" s="79"/>
      <c r="S434" s="74"/>
      <c r="T434" s="68"/>
      <c r="U434" s="68"/>
      <c r="V434" s="77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E434" s="255"/>
      <c r="BF434" s="255"/>
      <c r="BG434" s="255"/>
      <c r="BH434" s="255"/>
      <c r="BI434" s="255"/>
      <c r="BJ434" s="255"/>
      <c r="BK434" s="255"/>
    </row>
    <row r="435" spans="1:63" ht="18.75" customHeight="1">
      <c r="A435" s="498" t="s">
        <v>322</v>
      </c>
      <c r="B435" s="498"/>
      <c r="C435" s="498"/>
      <c r="D435" s="84"/>
      <c r="E435" s="79">
        <v>60</v>
      </c>
      <c r="F435" s="74"/>
      <c r="G435" s="68"/>
      <c r="H435" s="68"/>
      <c r="I435" s="75"/>
      <c r="J435" s="251"/>
      <c r="K435" s="251"/>
      <c r="L435" s="251"/>
      <c r="M435" s="251"/>
      <c r="N435" s="251"/>
      <c r="O435" s="251"/>
      <c r="P435" s="251"/>
      <c r="Q435" s="74"/>
      <c r="R435" s="79">
        <v>80</v>
      </c>
      <c r="S435" s="74"/>
      <c r="T435" s="68"/>
      <c r="U435" s="68"/>
      <c r="V435" s="77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E435" s="251"/>
      <c r="BF435" s="251"/>
      <c r="BG435" s="251"/>
      <c r="BH435" s="251"/>
      <c r="BI435" s="251"/>
      <c r="BJ435" s="251"/>
      <c r="BK435" s="251"/>
    </row>
    <row r="436" spans="1:63" ht="18.75" customHeight="1">
      <c r="A436" s="410" t="s">
        <v>73</v>
      </c>
      <c r="B436" s="410"/>
      <c r="C436" s="410"/>
      <c r="D436" s="84">
        <v>58</v>
      </c>
      <c r="E436" s="77">
        <v>40</v>
      </c>
      <c r="F436" s="80"/>
      <c r="G436" s="81"/>
      <c r="H436" s="81"/>
      <c r="I436" s="82"/>
      <c r="J436" s="252"/>
      <c r="K436" s="252"/>
      <c r="L436" s="252"/>
      <c r="M436" s="252"/>
      <c r="N436" s="252"/>
      <c r="O436" s="252"/>
      <c r="P436" s="252"/>
      <c r="Q436" s="74">
        <v>77</v>
      </c>
      <c r="R436" s="77">
        <v>53</v>
      </c>
      <c r="S436" s="80"/>
      <c r="T436" s="81"/>
      <c r="U436" s="81"/>
      <c r="V436" s="7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E436" s="252"/>
      <c r="BF436" s="252"/>
      <c r="BG436" s="252"/>
      <c r="BH436" s="252"/>
      <c r="BI436" s="252"/>
      <c r="BJ436" s="252"/>
      <c r="BK436" s="252"/>
    </row>
    <row r="437" spans="1:63" ht="18.75" customHeight="1">
      <c r="A437" s="410" t="s">
        <v>342</v>
      </c>
      <c r="B437" s="410"/>
      <c r="C437" s="410"/>
      <c r="D437" s="84">
        <v>43</v>
      </c>
      <c r="E437" s="77">
        <v>40</v>
      </c>
      <c r="F437" s="80"/>
      <c r="G437" s="81"/>
      <c r="H437" s="81"/>
      <c r="I437" s="82"/>
      <c r="J437" s="252"/>
      <c r="K437" s="252"/>
      <c r="L437" s="252"/>
      <c r="M437" s="252"/>
      <c r="N437" s="252"/>
      <c r="O437" s="252"/>
      <c r="P437" s="252"/>
      <c r="Q437" s="74">
        <v>55</v>
      </c>
      <c r="R437" s="77">
        <v>53</v>
      </c>
      <c r="S437" s="80"/>
      <c r="T437" s="81"/>
      <c r="U437" s="81"/>
      <c r="V437" s="79"/>
      <c r="W437" s="411" t="s">
        <v>73</v>
      </c>
      <c r="X437" s="411"/>
      <c r="Y437" s="411"/>
      <c r="Z437" s="68">
        <v>111</v>
      </c>
      <c r="AA437" s="68">
        <v>51</v>
      </c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68">
        <v>148</v>
      </c>
      <c r="AP437" s="68">
        <v>68</v>
      </c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E437" s="252"/>
      <c r="BF437" s="252"/>
      <c r="BG437" s="252"/>
      <c r="BH437" s="252"/>
      <c r="BI437" s="252"/>
      <c r="BJ437" s="252"/>
      <c r="BK437" s="252"/>
    </row>
    <row r="438" spans="1:63" ht="18.75" customHeight="1">
      <c r="A438" s="410" t="s">
        <v>48</v>
      </c>
      <c r="B438" s="410"/>
      <c r="C438" s="410"/>
      <c r="D438" s="84">
        <v>19</v>
      </c>
      <c r="E438" s="77">
        <v>25</v>
      </c>
      <c r="F438" s="80"/>
      <c r="G438" s="81"/>
      <c r="H438" s="81"/>
      <c r="I438" s="82"/>
      <c r="J438" s="252"/>
      <c r="K438" s="252"/>
      <c r="L438" s="252"/>
      <c r="M438" s="252"/>
      <c r="N438" s="252"/>
      <c r="O438" s="252"/>
      <c r="P438" s="252"/>
      <c r="Q438" s="74">
        <v>20</v>
      </c>
      <c r="R438" s="77">
        <v>16</v>
      </c>
      <c r="S438" s="80"/>
      <c r="T438" s="81"/>
      <c r="U438" s="81"/>
      <c r="V438" s="7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E438" s="252"/>
      <c r="BF438" s="252"/>
      <c r="BG438" s="252"/>
      <c r="BH438" s="252"/>
      <c r="BI438" s="252"/>
      <c r="BJ438" s="252"/>
      <c r="BK438" s="252"/>
    </row>
    <row r="439" spans="1:63" ht="18.75" customHeight="1">
      <c r="A439" s="410" t="s">
        <v>11</v>
      </c>
      <c r="B439" s="410"/>
      <c r="C439" s="410"/>
      <c r="D439" s="84">
        <v>5</v>
      </c>
      <c r="E439" s="77">
        <v>5</v>
      </c>
      <c r="F439" s="80"/>
      <c r="G439" s="81"/>
      <c r="H439" s="81"/>
      <c r="I439" s="82"/>
      <c r="J439" s="252"/>
      <c r="K439" s="252"/>
      <c r="L439" s="252"/>
      <c r="M439" s="252"/>
      <c r="N439" s="252"/>
      <c r="O439" s="252"/>
      <c r="P439" s="252"/>
      <c r="Q439" s="74">
        <v>6</v>
      </c>
      <c r="R439" s="77">
        <v>6</v>
      </c>
      <c r="S439" s="80"/>
      <c r="T439" s="81"/>
      <c r="U439" s="81"/>
      <c r="V439" s="7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E439" s="252"/>
      <c r="BF439" s="252"/>
      <c r="BG439" s="252"/>
      <c r="BH439" s="252"/>
      <c r="BI439" s="252"/>
      <c r="BJ439" s="252"/>
      <c r="BK439" s="252"/>
    </row>
    <row r="440" spans="1:63" ht="18.75" customHeight="1">
      <c r="A440" s="410" t="s">
        <v>18</v>
      </c>
      <c r="B440" s="410"/>
      <c r="C440" s="410"/>
      <c r="D440" s="84">
        <v>7</v>
      </c>
      <c r="E440" s="77">
        <v>4</v>
      </c>
      <c r="F440" s="80"/>
      <c r="G440" s="81"/>
      <c r="H440" s="81"/>
      <c r="I440" s="82"/>
      <c r="J440" s="252"/>
      <c r="K440" s="252"/>
      <c r="L440" s="252"/>
      <c r="M440" s="252"/>
      <c r="N440" s="252"/>
      <c r="O440" s="252"/>
      <c r="P440" s="252"/>
      <c r="Q440" s="74">
        <v>9</v>
      </c>
      <c r="R440" s="77">
        <v>6</v>
      </c>
      <c r="S440" s="80"/>
      <c r="T440" s="81"/>
      <c r="U440" s="81"/>
      <c r="V440" s="7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E440" s="252"/>
      <c r="BF440" s="252"/>
      <c r="BG440" s="252"/>
      <c r="BH440" s="252"/>
      <c r="BI440" s="252"/>
      <c r="BJ440" s="252"/>
      <c r="BK440" s="252"/>
    </row>
    <row r="441" spans="1:63" ht="18.75" customHeight="1">
      <c r="A441" s="410" t="s">
        <v>34</v>
      </c>
      <c r="B441" s="410"/>
      <c r="C441" s="410"/>
      <c r="D441" s="177" t="s">
        <v>323</v>
      </c>
      <c r="E441" s="77">
        <v>7</v>
      </c>
      <c r="F441" s="80"/>
      <c r="G441" s="81"/>
      <c r="H441" s="81"/>
      <c r="I441" s="82"/>
      <c r="J441" s="252"/>
      <c r="K441" s="252"/>
      <c r="L441" s="252"/>
      <c r="M441" s="252"/>
      <c r="N441" s="252"/>
      <c r="O441" s="252"/>
      <c r="P441" s="252"/>
      <c r="Q441" s="246" t="s">
        <v>324</v>
      </c>
      <c r="R441" s="77">
        <v>10</v>
      </c>
      <c r="S441" s="80"/>
      <c r="T441" s="81"/>
      <c r="U441" s="81"/>
      <c r="V441" s="7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E441" s="252"/>
      <c r="BF441" s="252"/>
      <c r="BG441" s="252"/>
      <c r="BH441" s="252"/>
      <c r="BI441" s="252"/>
      <c r="BJ441" s="252"/>
      <c r="BK441" s="252"/>
    </row>
    <row r="442" spans="1:63" ht="18.75" customHeight="1">
      <c r="A442" s="410" t="s">
        <v>66</v>
      </c>
      <c r="B442" s="410"/>
      <c r="C442" s="410"/>
      <c r="D442" s="84">
        <v>6</v>
      </c>
      <c r="E442" s="77">
        <v>6</v>
      </c>
      <c r="F442" s="80"/>
      <c r="G442" s="81"/>
      <c r="H442" s="81"/>
      <c r="I442" s="82"/>
      <c r="J442" s="252"/>
      <c r="K442" s="252"/>
      <c r="L442" s="252"/>
      <c r="M442" s="252"/>
      <c r="N442" s="252"/>
      <c r="O442" s="252"/>
      <c r="P442" s="252"/>
      <c r="Q442" s="74">
        <v>8</v>
      </c>
      <c r="R442" s="77">
        <v>8</v>
      </c>
      <c r="S442" s="80"/>
      <c r="T442" s="81"/>
      <c r="U442" s="81"/>
      <c r="V442" s="7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E442" s="252"/>
      <c r="BF442" s="252"/>
      <c r="BG442" s="252"/>
      <c r="BH442" s="252"/>
      <c r="BI442" s="252"/>
      <c r="BJ442" s="252"/>
      <c r="BK442" s="252"/>
    </row>
    <row r="443" spans="1:63" ht="18.75" customHeight="1">
      <c r="A443" s="410" t="s">
        <v>19</v>
      </c>
      <c r="B443" s="410"/>
      <c r="C443" s="410"/>
      <c r="D443" s="84">
        <v>1.6</v>
      </c>
      <c r="E443" s="77">
        <v>1.6</v>
      </c>
      <c r="F443" s="80"/>
      <c r="G443" s="81"/>
      <c r="H443" s="81"/>
      <c r="I443" s="82"/>
      <c r="J443" s="252"/>
      <c r="K443" s="252"/>
      <c r="L443" s="252"/>
      <c r="M443" s="252"/>
      <c r="N443" s="252"/>
      <c r="O443" s="252"/>
      <c r="P443" s="252"/>
      <c r="Q443" s="74">
        <v>1.8</v>
      </c>
      <c r="R443" s="77">
        <v>1.8</v>
      </c>
      <c r="S443" s="80"/>
      <c r="T443" s="81"/>
      <c r="U443" s="81"/>
      <c r="V443" s="7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E443" s="252"/>
      <c r="BF443" s="252"/>
      <c r="BG443" s="252"/>
      <c r="BH443" s="252"/>
      <c r="BI443" s="252"/>
      <c r="BJ443" s="252"/>
      <c r="BK443" s="252"/>
    </row>
    <row r="444" spans="1:63" ht="18.75" customHeight="1">
      <c r="A444" s="410"/>
      <c r="B444" s="410"/>
      <c r="C444" s="410"/>
      <c r="D444" s="84"/>
      <c r="E444" s="77"/>
      <c r="F444" s="80">
        <v>8.25</v>
      </c>
      <c r="G444" s="81">
        <v>2.69</v>
      </c>
      <c r="H444" s="81">
        <v>6.68</v>
      </c>
      <c r="I444" s="265">
        <v>84</v>
      </c>
      <c r="J444" s="223">
        <v>0.04</v>
      </c>
      <c r="K444" s="224">
        <v>0.54</v>
      </c>
      <c r="L444" s="224">
        <v>13</v>
      </c>
      <c r="M444" s="224">
        <v>49.5</v>
      </c>
      <c r="N444" s="224">
        <v>106.2</v>
      </c>
      <c r="O444" s="224">
        <v>14</v>
      </c>
      <c r="P444" s="225">
        <v>0.44</v>
      </c>
      <c r="Q444" s="84"/>
      <c r="R444" s="77"/>
      <c r="S444" s="80">
        <v>11.16</v>
      </c>
      <c r="T444" s="81">
        <v>3.9</v>
      </c>
      <c r="U444" s="81">
        <v>9.04</v>
      </c>
      <c r="V444" s="340">
        <v>116</v>
      </c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E444" s="223">
        <v>0.09</v>
      </c>
      <c r="BF444" s="224">
        <v>3.02</v>
      </c>
      <c r="BG444" s="224">
        <v>34</v>
      </c>
      <c r="BH444" s="224">
        <v>56.3</v>
      </c>
      <c r="BI444" s="224">
        <v>172.8</v>
      </c>
      <c r="BJ444" s="224">
        <v>32.4</v>
      </c>
      <c r="BK444" s="225">
        <v>1.2</v>
      </c>
    </row>
    <row r="445" spans="1:63" s="1" customFormat="1" ht="15">
      <c r="A445" s="379" t="s">
        <v>360</v>
      </c>
      <c r="B445" s="380"/>
      <c r="C445" s="381"/>
      <c r="D445" s="23"/>
      <c r="E445" s="12">
        <v>120</v>
      </c>
      <c r="F445" s="9"/>
      <c r="G445" s="13"/>
      <c r="H445" s="13"/>
      <c r="I445" s="26"/>
      <c r="J445" s="13"/>
      <c r="K445" s="13"/>
      <c r="L445" s="13"/>
      <c r="M445" s="13"/>
      <c r="N445" s="13"/>
      <c r="O445" s="13"/>
      <c r="P445" s="13"/>
      <c r="Q445" s="9"/>
      <c r="R445" s="12">
        <v>150</v>
      </c>
      <c r="S445" s="9"/>
      <c r="T445" s="13"/>
      <c r="U445" s="13"/>
      <c r="V445" s="14"/>
      <c r="W445" s="379"/>
      <c r="X445" s="380"/>
      <c r="Y445" s="381"/>
      <c r="Z445" s="13"/>
      <c r="AA445" s="16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6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E445" s="13"/>
      <c r="BF445" s="13"/>
      <c r="BG445" s="13"/>
      <c r="BH445" s="13"/>
      <c r="BI445" s="13"/>
      <c r="BJ445" s="13"/>
      <c r="BK445" s="13"/>
    </row>
    <row r="446" spans="1:63" s="1" customFormat="1" ht="15">
      <c r="A446" s="467" t="s">
        <v>68</v>
      </c>
      <c r="B446" s="468"/>
      <c r="C446" s="469"/>
      <c r="D446" s="2">
        <v>62</v>
      </c>
      <c r="E446" s="4">
        <v>48</v>
      </c>
      <c r="F446" s="33"/>
      <c r="G446" s="6"/>
      <c r="H446" s="6"/>
      <c r="I446" s="3"/>
      <c r="J446" s="13"/>
      <c r="K446" s="13"/>
      <c r="L446" s="13"/>
      <c r="M446" s="13"/>
      <c r="N446" s="13"/>
      <c r="O446" s="13"/>
      <c r="P446" s="13"/>
      <c r="Q446" s="2">
        <v>77</v>
      </c>
      <c r="R446" s="3">
        <v>60</v>
      </c>
      <c r="S446" s="33"/>
      <c r="T446" s="6"/>
      <c r="U446" s="6"/>
      <c r="V446" s="34"/>
      <c r="W446" s="53"/>
      <c r="X446" s="53"/>
      <c r="BE446" s="13"/>
      <c r="BF446" s="13"/>
      <c r="BG446" s="13"/>
      <c r="BH446" s="13"/>
      <c r="BI446" s="13"/>
      <c r="BJ446" s="13"/>
      <c r="BK446" s="13"/>
    </row>
    <row r="447" spans="1:63" s="1" customFormat="1" ht="15">
      <c r="A447" s="467" t="s">
        <v>48</v>
      </c>
      <c r="B447" s="468"/>
      <c r="C447" s="469"/>
      <c r="D447" s="2">
        <v>16</v>
      </c>
      <c r="E447" s="4">
        <v>13</v>
      </c>
      <c r="F447" s="33"/>
      <c r="G447" s="6"/>
      <c r="H447" s="6"/>
      <c r="I447" s="3"/>
      <c r="J447" s="13"/>
      <c r="K447" s="13"/>
      <c r="L447" s="13"/>
      <c r="M447" s="13"/>
      <c r="N447" s="13"/>
      <c r="O447" s="13"/>
      <c r="P447" s="13"/>
      <c r="Q447" s="2">
        <v>20</v>
      </c>
      <c r="R447" s="4">
        <v>16</v>
      </c>
      <c r="S447" s="33"/>
      <c r="T447" s="6"/>
      <c r="U447" s="6"/>
      <c r="V447" s="34"/>
      <c r="W447" s="53"/>
      <c r="X447" s="53"/>
      <c r="BE447" s="13"/>
      <c r="BF447" s="13"/>
      <c r="BG447" s="13"/>
      <c r="BH447" s="13"/>
      <c r="BI447" s="13"/>
      <c r="BJ447" s="13"/>
      <c r="BK447" s="13"/>
    </row>
    <row r="448" spans="1:63" s="1" customFormat="1" ht="15">
      <c r="A448" s="467" t="s">
        <v>18</v>
      </c>
      <c r="B448" s="468"/>
      <c r="C448" s="469"/>
      <c r="D448" s="2">
        <v>12</v>
      </c>
      <c r="E448" s="3">
        <v>10</v>
      </c>
      <c r="F448" s="33"/>
      <c r="G448" s="6"/>
      <c r="H448" s="6"/>
      <c r="I448" s="3"/>
      <c r="J448" s="13"/>
      <c r="K448" s="13"/>
      <c r="L448" s="13"/>
      <c r="M448" s="13"/>
      <c r="N448" s="13"/>
      <c r="O448" s="13"/>
      <c r="P448" s="13"/>
      <c r="Q448" s="2">
        <v>21</v>
      </c>
      <c r="R448" s="3">
        <v>18</v>
      </c>
      <c r="S448" s="33"/>
      <c r="T448" s="6"/>
      <c r="U448" s="6"/>
      <c r="V448" s="34"/>
      <c r="W448" s="53"/>
      <c r="X448" s="53"/>
      <c r="BE448" s="13"/>
      <c r="BF448" s="13"/>
      <c r="BG448" s="13"/>
      <c r="BH448" s="13"/>
      <c r="BI448" s="13"/>
      <c r="BJ448" s="13"/>
      <c r="BK448" s="13"/>
    </row>
    <row r="449" spans="1:63" s="1" customFormat="1" ht="15">
      <c r="A449" s="536" t="s">
        <v>272</v>
      </c>
      <c r="B449" s="537"/>
      <c r="C449" s="538"/>
      <c r="D449" s="54">
        <v>30</v>
      </c>
      <c r="E449" s="55">
        <v>24</v>
      </c>
      <c r="F449" s="56"/>
      <c r="G449" s="57"/>
      <c r="H449" s="57"/>
      <c r="I449" s="55"/>
      <c r="J449" s="19"/>
      <c r="K449" s="19"/>
      <c r="L449" s="19"/>
      <c r="M449" s="19"/>
      <c r="N449" s="19"/>
      <c r="O449" s="19"/>
      <c r="P449" s="19"/>
      <c r="Q449" s="54">
        <v>37.5</v>
      </c>
      <c r="R449" s="55">
        <v>30</v>
      </c>
      <c r="S449" s="56"/>
      <c r="T449" s="57"/>
      <c r="U449" s="57"/>
      <c r="V449" s="58"/>
      <c r="W449" s="53"/>
      <c r="X449" s="53"/>
      <c r="BE449" s="19"/>
      <c r="BF449" s="19"/>
      <c r="BG449" s="19"/>
      <c r="BH449" s="19"/>
      <c r="BI449" s="19"/>
      <c r="BJ449" s="19"/>
      <c r="BK449" s="19"/>
    </row>
    <row r="450" spans="1:63" s="1" customFormat="1" ht="15">
      <c r="A450" s="382" t="s">
        <v>361</v>
      </c>
      <c r="B450" s="383"/>
      <c r="C450" s="384"/>
      <c r="D450" s="2">
        <v>15</v>
      </c>
      <c r="E450" s="3">
        <v>11</v>
      </c>
      <c r="F450" s="33"/>
      <c r="G450" s="6"/>
      <c r="H450" s="6"/>
      <c r="I450" s="3"/>
      <c r="J450" s="13"/>
      <c r="K450" s="13"/>
      <c r="L450" s="13"/>
      <c r="M450" s="13"/>
      <c r="N450" s="13"/>
      <c r="O450" s="13"/>
      <c r="P450" s="13"/>
      <c r="Q450" s="2">
        <v>19</v>
      </c>
      <c r="R450" s="3">
        <v>14</v>
      </c>
      <c r="S450" s="33"/>
      <c r="T450" s="6"/>
      <c r="U450" s="6"/>
      <c r="V450" s="34"/>
      <c r="W450" s="53"/>
      <c r="X450" s="53"/>
      <c r="BE450" s="13"/>
      <c r="BF450" s="13"/>
      <c r="BG450" s="13"/>
      <c r="BH450" s="13"/>
      <c r="BI450" s="13"/>
      <c r="BJ450" s="13"/>
      <c r="BK450" s="13"/>
    </row>
    <row r="451" spans="1:63" s="1" customFormat="1" ht="15">
      <c r="A451" s="382" t="s">
        <v>115</v>
      </c>
      <c r="B451" s="383"/>
      <c r="C451" s="384"/>
      <c r="D451" s="2">
        <v>5</v>
      </c>
      <c r="E451" s="3">
        <v>5</v>
      </c>
      <c r="F451" s="33"/>
      <c r="G451" s="6"/>
      <c r="H451" s="6"/>
      <c r="I451" s="3"/>
      <c r="J451" s="13"/>
      <c r="K451" s="13"/>
      <c r="L451" s="13"/>
      <c r="M451" s="13"/>
      <c r="N451" s="13"/>
      <c r="O451" s="13"/>
      <c r="P451" s="13"/>
      <c r="Q451" s="2">
        <v>9</v>
      </c>
      <c r="R451" s="3">
        <v>9</v>
      </c>
      <c r="S451" s="33"/>
      <c r="T451" s="6"/>
      <c r="U451" s="6"/>
      <c r="V451" s="34"/>
      <c r="W451" s="53"/>
      <c r="X451" s="53"/>
      <c r="BE451" s="13"/>
      <c r="BF451" s="13"/>
      <c r="BG451" s="13"/>
      <c r="BH451" s="13"/>
      <c r="BI451" s="13"/>
      <c r="BJ451" s="13"/>
      <c r="BK451" s="13"/>
    </row>
    <row r="452" spans="1:63" s="1" customFormat="1" ht="15">
      <c r="A452" s="379" t="s">
        <v>247</v>
      </c>
      <c r="B452" s="380"/>
      <c r="C452" s="381"/>
      <c r="D452" s="2"/>
      <c r="E452" s="4">
        <v>30</v>
      </c>
      <c r="F452" s="33"/>
      <c r="G452" s="6"/>
      <c r="H452" s="6"/>
      <c r="I452" s="3"/>
      <c r="J452" s="13"/>
      <c r="K452" s="13"/>
      <c r="L452" s="13"/>
      <c r="M452" s="13"/>
      <c r="N452" s="13"/>
      <c r="O452" s="13"/>
      <c r="P452" s="13"/>
      <c r="Q452" s="2"/>
      <c r="R452" s="4">
        <v>50</v>
      </c>
      <c r="S452" s="33"/>
      <c r="T452" s="6"/>
      <c r="U452" s="6"/>
      <c r="V452" s="34"/>
      <c r="W452" s="53"/>
      <c r="X452" s="53"/>
      <c r="BE452" s="13"/>
      <c r="BF452" s="13"/>
      <c r="BG452" s="13"/>
      <c r="BH452" s="13"/>
      <c r="BI452" s="13"/>
      <c r="BJ452" s="13"/>
      <c r="BK452" s="13"/>
    </row>
    <row r="453" spans="1:63" s="1" customFormat="1" ht="15">
      <c r="A453" s="382" t="s">
        <v>260</v>
      </c>
      <c r="B453" s="383"/>
      <c r="C453" s="384"/>
      <c r="D453" s="5">
        <v>7.5</v>
      </c>
      <c r="E453" s="4">
        <v>7.5</v>
      </c>
      <c r="F453" s="35"/>
      <c r="G453" s="7"/>
      <c r="H453" s="7"/>
      <c r="I453" s="4"/>
      <c r="J453" s="16"/>
      <c r="K453" s="16"/>
      <c r="L453" s="16"/>
      <c r="M453" s="16"/>
      <c r="N453" s="16"/>
      <c r="O453" s="16"/>
      <c r="P453" s="16"/>
      <c r="Q453" s="5">
        <v>12.5</v>
      </c>
      <c r="R453" s="4">
        <v>12.5</v>
      </c>
      <c r="S453" s="35"/>
      <c r="T453" s="7"/>
      <c r="U453" s="7"/>
      <c r="V453" s="36"/>
      <c r="W453" s="53"/>
      <c r="X453" s="53"/>
      <c r="BE453" s="16"/>
      <c r="BF453" s="16"/>
      <c r="BG453" s="16"/>
      <c r="BH453" s="16"/>
      <c r="BI453" s="16"/>
      <c r="BJ453" s="16"/>
      <c r="BK453" s="16"/>
    </row>
    <row r="454" spans="1:63" s="1" customFormat="1" ht="15">
      <c r="A454" s="477" t="s">
        <v>21</v>
      </c>
      <c r="B454" s="478"/>
      <c r="C454" s="479"/>
      <c r="D454" s="23">
        <v>2.3</v>
      </c>
      <c r="E454" s="12">
        <v>2.3</v>
      </c>
      <c r="F454" s="9"/>
      <c r="G454" s="13"/>
      <c r="H454" s="13"/>
      <c r="I454" s="26"/>
      <c r="J454" s="13"/>
      <c r="K454" s="13"/>
      <c r="L454" s="13"/>
      <c r="M454" s="13"/>
      <c r="N454" s="13"/>
      <c r="O454" s="13"/>
      <c r="P454" s="13"/>
      <c r="Q454" s="9">
        <v>3.8</v>
      </c>
      <c r="R454" s="12">
        <v>3.8</v>
      </c>
      <c r="S454" s="9"/>
      <c r="T454" s="13"/>
      <c r="U454" s="13"/>
      <c r="V454" s="14"/>
      <c r="W454" s="385"/>
      <c r="X454" s="386"/>
      <c r="Y454" s="387"/>
      <c r="Z454" s="13"/>
      <c r="AA454" s="16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6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E454" s="13"/>
      <c r="BF454" s="13"/>
      <c r="BG454" s="13"/>
      <c r="BH454" s="13"/>
      <c r="BI454" s="13"/>
      <c r="BJ454" s="13"/>
      <c r="BK454" s="13"/>
    </row>
    <row r="455" spans="1:63" s="1" customFormat="1" ht="15">
      <c r="A455" s="382" t="s">
        <v>7</v>
      </c>
      <c r="B455" s="383"/>
      <c r="C455" s="384"/>
      <c r="D455" s="23">
        <v>3</v>
      </c>
      <c r="E455" s="14">
        <v>3</v>
      </c>
      <c r="F455" s="9"/>
      <c r="G455" s="13"/>
      <c r="H455" s="13"/>
      <c r="I455" s="26"/>
      <c r="J455" s="13"/>
      <c r="K455" s="13"/>
      <c r="L455" s="13"/>
      <c r="M455" s="13"/>
      <c r="N455" s="13"/>
      <c r="O455" s="13"/>
      <c r="P455" s="13"/>
      <c r="Q455" s="9">
        <v>5</v>
      </c>
      <c r="R455" s="14">
        <v>5</v>
      </c>
      <c r="S455" s="9"/>
      <c r="T455" s="13"/>
      <c r="U455" s="13"/>
      <c r="V455" s="14"/>
      <c r="W455" s="446"/>
      <c r="X455" s="432"/>
      <c r="Y455" s="447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E455" s="13"/>
      <c r="BF455" s="13"/>
      <c r="BG455" s="13"/>
      <c r="BH455" s="13"/>
      <c r="BI455" s="13"/>
      <c r="BJ455" s="13"/>
      <c r="BK455" s="13"/>
    </row>
    <row r="456" spans="1:63" s="1" customFormat="1" ht="15">
      <c r="A456" s="382" t="s">
        <v>66</v>
      </c>
      <c r="B456" s="383"/>
      <c r="C456" s="384"/>
      <c r="D456" s="23">
        <v>23</v>
      </c>
      <c r="E456" s="14">
        <v>23</v>
      </c>
      <c r="F456" s="9"/>
      <c r="G456" s="13"/>
      <c r="H456" s="13"/>
      <c r="I456" s="26"/>
      <c r="J456" s="13"/>
      <c r="K456" s="13"/>
      <c r="L456" s="13"/>
      <c r="M456" s="13"/>
      <c r="N456" s="13"/>
      <c r="O456" s="13"/>
      <c r="P456" s="13"/>
      <c r="Q456" s="9">
        <v>38</v>
      </c>
      <c r="R456" s="14">
        <v>38</v>
      </c>
      <c r="S456" s="9"/>
      <c r="T456" s="13"/>
      <c r="U456" s="13"/>
      <c r="V456" s="14"/>
      <c r="W456" s="382"/>
      <c r="X456" s="383"/>
      <c r="Y456" s="384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E456" s="13"/>
      <c r="BF456" s="13"/>
      <c r="BG456" s="13"/>
      <c r="BH456" s="13"/>
      <c r="BI456" s="13"/>
      <c r="BJ456" s="13"/>
      <c r="BK456" s="13"/>
    </row>
    <row r="457" spans="1:63" s="1" customFormat="1" ht="15">
      <c r="A457" s="379"/>
      <c r="B457" s="380"/>
      <c r="C457" s="381"/>
      <c r="D457" s="23"/>
      <c r="E457" s="14"/>
      <c r="F457" s="15">
        <v>1.73</v>
      </c>
      <c r="G457" s="16">
        <v>7.68</v>
      </c>
      <c r="H457" s="16">
        <v>21.3</v>
      </c>
      <c r="I457" s="24">
        <v>161.28</v>
      </c>
      <c r="J457" s="16">
        <v>0.061</v>
      </c>
      <c r="K457" s="16">
        <v>9.26</v>
      </c>
      <c r="L457" s="16">
        <v>31.32</v>
      </c>
      <c r="M457" s="16">
        <v>43.23</v>
      </c>
      <c r="N457" s="16">
        <v>57.72</v>
      </c>
      <c r="O457" s="16">
        <v>23.53</v>
      </c>
      <c r="P457" s="16">
        <v>0.92</v>
      </c>
      <c r="Q457" s="9"/>
      <c r="R457" s="14"/>
      <c r="S457" s="15">
        <v>2.16</v>
      </c>
      <c r="T457" s="16">
        <v>9.6</v>
      </c>
      <c r="U457" s="16">
        <v>26.64</v>
      </c>
      <c r="V457" s="12">
        <v>201.6</v>
      </c>
      <c r="W457" s="446"/>
      <c r="X457" s="432"/>
      <c r="Y457" s="447"/>
      <c r="Z457" s="13"/>
      <c r="AA457" s="13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3"/>
      <c r="AP457" s="13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E457" s="16">
        <v>0.076</v>
      </c>
      <c r="BF457" s="16">
        <v>11.58</v>
      </c>
      <c r="BG457" s="16">
        <v>31.32</v>
      </c>
      <c r="BH457" s="16">
        <v>54.04</v>
      </c>
      <c r="BI457" s="16">
        <v>72.15</v>
      </c>
      <c r="BJ457" s="16">
        <v>29.41</v>
      </c>
      <c r="BK457" s="16">
        <v>1.15</v>
      </c>
    </row>
    <row r="458" spans="1:63" ht="15.75" customHeight="1">
      <c r="A458" s="407" t="s">
        <v>157</v>
      </c>
      <c r="B458" s="407"/>
      <c r="C458" s="407"/>
      <c r="D458" s="84"/>
      <c r="E458" s="79">
        <v>150</v>
      </c>
      <c r="F458" s="74"/>
      <c r="G458" s="68"/>
      <c r="H458" s="68"/>
      <c r="I458" s="325"/>
      <c r="J458" s="220"/>
      <c r="K458" s="221"/>
      <c r="L458" s="221"/>
      <c r="M458" s="221"/>
      <c r="N458" s="221"/>
      <c r="O458" s="221"/>
      <c r="P458" s="222"/>
      <c r="Q458" s="84"/>
      <c r="R458" s="79">
        <v>180</v>
      </c>
      <c r="S458" s="74"/>
      <c r="T458" s="68"/>
      <c r="U458" s="68"/>
      <c r="V458" s="77"/>
      <c r="W458" s="405" t="s">
        <v>157</v>
      </c>
      <c r="X458" s="405"/>
      <c r="Y458" s="405"/>
      <c r="Z458" s="68"/>
      <c r="AA458" s="81">
        <v>150</v>
      </c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81">
        <v>180</v>
      </c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E458" s="220"/>
      <c r="BF458" s="221"/>
      <c r="BG458" s="221"/>
      <c r="BH458" s="221"/>
      <c r="BI458" s="221"/>
      <c r="BJ458" s="221"/>
      <c r="BK458" s="222"/>
    </row>
    <row r="459" spans="1:63" ht="15.75" customHeight="1">
      <c r="A459" s="417" t="s">
        <v>101</v>
      </c>
      <c r="B459" s="417"/>
      <c r="C459" s="417"/>
      <c r="D459" s="84">
        <v>18</v>
      </c>
      <c r="E459" s="77">
        <v>18</v>
      </c>
      <c r="F459" s="74"/>
      <c r="G459" s="68"/>
      <c r="H459" s="68"/>
      <c r="I459" s="325"/>
      <c r="J459" s="220"/>
      <c r="K459" s="221"/>
      <c r="L459" s="221"/>
      <c r="M459" s="221"/>
      <c r="N459" s="221"/>
      <c r="O459" s="221"/>
      <c r="P459" s="222"/>
      <c r="Q459" s="84">
        <v>22</v>
      </c>
      <c r="R459" s="77">
        <v>22</v>
      </c>
      <c r="S459" s="74"/>
      <c r="T459" s="68"/>
      <c r="U459" s="68"/>
      <c r="V459" s="77"/>
      <c r="W459" s="403" t="s">
        <v>101</v>
      </c>
      <c r="X459" s="403"/>
      <c r="Y459" s="403"/>
      <c r="Z459" s="68">
        <v>18</v>
      </c>
      <c r="AA459" s="68">
        <v>18</v>
      </c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>
        <v>22</v>
      </c>
      <c r="AP459" s="68">
        <v>22</v>
      </c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E459" s="220"/>
      <c r="BF459" s="221"/>
      <c r="BG459" s="221"/>
      <c r="BH459" s="221"/>
      <c r="BI459" s="221"/>
      <c r="BJ459" s="221"/>
      <c r="BK459" s="222"/>
    </row>
    <row r="460" spans="1:63" ht="15.75" customHeight="1">
      <c r="A460" s="417" t="s">
        <v>6</v>
      </c>
      <c r="B460" s="417"/>
      <c r="C460" s="417"/>
      <c r="D460" s="84">
        <v>7.5</v>
      </c>
      <c r="E460" s="77">
        <v>7.5</v>
      </c>
      <c r="F460" s="74"/>
      <c r="G460" s="68"/>
      <c r="H460" s="68"/>
      <c r="I460" s="325"/>
      <c r="J460" s="220"/>
      <c r="K460" s="221"/>
      <c r="L460" s="221"/>
      <c r="M460" s="221"/>
      <c r="N460" s="221"/>
      <c r="O460" s="221"/>
      <c r="P460" s="222"/>
      <c r="Q460" s="84">
        <v>10</v>
      </c>
      <c r="R460" s="77">
        <v>10</v>
      </c>
      <c r="S460" s="74"/>
      <c r="T460" s="68"/>
      <c r="U460" s="68"/>
      <c r="V460" s="77"/>
      <c r="W460" s="403" t="s">
        <v>6</v>
      </c>
      <c r="X460" s="403"/>
      <c r="Y460" s="403"/>
      <c r="Z460" s="68">
        <v>7.5</v>
      </c>
      <c r="AA460" s="68">
        <v>7.5</v>
      </c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>
        <v>10</v>
      </c>
      <c r="AP460" s="68">
        <v>10</v>
      </c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E460" s="220"/>
      <c r="BF460" s="221"/>
      <c r="BG460" s="221"/>
      <c r="BH460" s="221"/>
      <c r="BI460" s="221"/>
      <c r="BJ460" s="221"/>
      <c r="BK460" s="222"/>
    </row>
    <row r="461" spans="1:63" ht="15.75" customHeight="1">
      <c r="A461" s="407"/>
      <c r="B461" s="407"/>
      <c r="C461" s="407"/>
      <c r="D461" s="84"/>
      <c r="E461" s="79"/>
      <c r="F461" s="80">
        <v>0.07</v>
      </c>
      <c r="G461" s="81">
        <v>0</v>
      </c>
      <c r="H461" s="81">
        <v>16.7</v>
      </c>
      <c r="I461" s="265">
        <v>93.95</v>
      </c>
      <c r="J461" s="223">
        <v>0.001</v>
      </c>
      <c r="K461" s="224">
        <v>0.06</v>
      </c>
      <c r="L461" s="224"/>
      <c r="M461" s="224">
        <v>7.88</v>
      </c>
      <c r="N461" s="224">
        <v>3.96</v>
      </c>
      <c r="O461" s="224">
        <v>1.01</v>
      </c>
      <c r="P461" s="225">
        <v>0.22</v>
      </c>
      <c r="Q461" s="84"/>
      <c r="R461" s="77"/>
      <c r="S461" s="80">
        <v>0.2</v>
      </c>
      <c r="T461" s="81">
        <v>0.01</v>
      </c>
      <c r="U461" s="81">
        <v>21.94</v>
      </c>
      <c r="V461" s="79">
        <v>125.26</v>
      </c>
      <c r="W461" s="405"/>
      <c r="X461" s="405"/>
      <c r="Y461" s="405"/>
      <c r="Z461" s="68"/>
      <c r="AA461" s="81"/>
      <c r="AB461" s="81">
        <v>0.5</v>
      </c>
      <c r="AC461" s="81">
        <v>20.3</v>
      </c>
      <c r="AD461" s="81">
        <v>7.9</v>
      </c>
      <c r="AE461" s="81">
        <v>1</v>
      </c>
      <c r="AF461" s="81">
        <v>4</v>
      </c>
      <c r="AG461" s="81">
        <v>0.22</v>
      </c>
      <c r="AH461" s="81"/>
      <c r="AI461" s="81"/>
      <c r="AJ461" s="81"/>
      <c r="AK461" s="81">
        <v>0.002</v>
      </c>
      <c r="AL461" s="81">
        <v>0.004</v>
      </c>
      <c r="AM461" s="81">
        <v>0.014</v>
      </c>
      <c r="AN461" s="81">
        <v>0.05</v>
      </c>
      <c r="AO461" s="68"/>
      <c r="AP461" s="68"/>
      <c r="AQ461" s="81">
        <v>0.6</v>
      </c>
      <c r="AR461" s="81">
        <v>24.4</v>
      </c>
      <c r="AS461" s="81">
        <v>9.4</v>
      </c>
      <c r="AT461" s="81">
        <v>1.2</v>
      </c>
      <c r="AU461" s="81">
        <v>4.8</v>
      </c>
      <c r="AV461" s="81">
        <v>0.26</v>
      </c>
      <c r="AW461" s="81"/>
      <c r="AX461" s="81"/>
      <c r="AY461" s="81"/>
      <c r="AZ461" s="81">
        <v>0.002</v>
      </c>
      <c r="BA461" s="81">
        <v>0.004</v>
      </c>
      <c r="BB461" s="81">
        <v>0.017</v>
      </c>
      <c r="BC461" s="81">
        <v>0.07</v>
      </c>
      <c r="BE461" s="223">
        <v>0.01</v>
      </c>
      <c r="BF461" s="224">
        <v>0.07</v>
      </c>
      <c r="BG461" s="224"/>
      <c r="BH461" s="224">
        <v>7.98</v>
      </c>
      <c r="BI461" s="224">
        <v>4.02</v>
      </c>
      <c r="BJ461" s="224">
        <v>1.09</v>
      </c>
      <c r="BK461" s="224">
        <v>0.26</v>
      </c>
    </row>
    <row r="462" spans="1:63" ht="15.75" customHeight="1">
      <c r="A462" s="404" t="s">
        <v>10</v>
      </c>
      <c r="B462" s="412"/>
      <c r="C462" s="405"/>
      <c r="D462" s="84">
        <v>25</v>
      </c>
      <c r="E462" s="79">
        <v>25</v>
      </c>
      <c r="F462" s="80">
        <v>1.98</v>
      </c>
      <c r="G462" s="81">
        <v>0.25</v>
      </c>
      <c r="H462" s="81">
        <v>12.08</v>
      </c>
      <c r="I462" s="265">
        <v>58.3</v>
      </c>
      <c r="J462" s="223">
        <v>0.045</v>
      </c>
      <c r="K462" s="224"/>
      <c r="L462" s="224"/>
      <c r="M462" s="224">
        <v>10</v>
      </c>
      <c r="N462" s="224">
        <v>46.8</v>
      </c>
      <c r="O462" s="224">
        <v>13.2</v>
      </c>
      <c r="P462" s="225">
        <v>1.07</v>
      </c>
      <c r="Q462" s="251">
        <v>35</v>
      </c>
      <c r="R462" s="252">
        <v>35</v>
      </c>
      <c r="S462" s="252">
        <v>2.76</v>
      </c>
      <c r="T462" s="252">
        <v>0.35</v>
      </c>
      <c r="U462" s="252">
        <v>16.9</v>
      </c>
      <c r="V462" s="252">
        <v>82.25</v>
      </c>
      <c r="W462" s="418" t="s">
        <v>10</v>
      </c>
      <c r="X462" s="419"/>
      <c r="Y462" s="420"/>
      <c r="Z462" s="251">
        <v>20</v>
      </c>
      <c r="AA462" s="252">
        <v>20</v>
      </c>
      <c r="AB462" s="252"/>
      <c r="AC462" s="252"/>
      <c r="AD462" s="252"/>
      <c r="AE462" s="252"/>
      <c r="AF462" s="252"/>
      <c r="AG462" s="252"/>
      <c r="AH462" s="252"/>
      <c r="AI462" s="252"/>
      <c r="AJ462" s="252"/>
      <c r="AK462" s="252"/>
      <c r="AL462" s="252"/>
      <c r="AM462" s="252"/>
      <c r="AN462" s="252"/>
      <c r="AO462" s="251">
        <v>35</v>
      </c>
      <c r="AP462" s="252">
        <v>35</v>
      </c>
      <c r="AQ462" s="252"/>
      <c r="AR462" s="252"/>
      <c r="AS462" s="252"/>
      <c r="AT462" s="252"/>
      <c r="AU462" s="252"/>
      <c r="AV462" s="252"/>
      <c r="AW462" s="252"/>
      <c r="AX462" s="252"/>
      <c r="AY462" s="252"/>
      <c r="AZ462" s="252"/>
      <c r="BA462" s="252"/>
      <c r="BB462" s="252"/>
      <c r="BC462" s="252"/>
      <c r="BD462" s="285"/>
      <c r="BE462" s="252">
        <v>0.054</v>
      </c>
      <c r="BF462" s="252"/>
      <c r="BG462" s="252"/>
      <c r="BH462" s="252">
        <v>6.9</v>
      </c>
      <c r="BI462" s="252">
        <v>26.1</v>
      </c>
      <c r="BJ462" s="252">
        <v>9.9</v>
      </c>
      <c r="BK462" s="252">
        <v>0.6</v>
      </c>
    </row>
    <row r="463" spans="1:63" ht="15.75" customHeight="1">
      <c r="A463" s="404" t="s">
        <v>23</v>
      </c>
      <c r="B463" s="412"/>
      <c r="C463" s="502"/>
      <c r="D463" s="251">
        <v>30</v>
      </c>
      <c r="E463" s="252">
        <v>30</v>
      </c>
      <c r="F463" s="252">
        <v>2.64</v>
      </c>
      <c r="G463" s="252">
        <v>0.48</v>
      </c>
      <c r="H463" s="252">
        <v>13.36</v>
      </c>
      <c r="I463" s="252">
        <v>70</v>
      </c>
      <c r="J463" s="252">
        <v>0.054</v>
      </c>
      <c r="K463" s="252"/>
      <c r="L463" s="252"/>
      <c r="M463" s="252">
        <v>10.5</v>
      </c>
      <c r="N463" s="252">
        <v>47.4</v>
      </c>
      <c r="O463" s="252">
        <v>14.1</v>
      </c>
      <c r="P463" s="252">
        <v>1.17</v>
      </c>
      <c r="Q463" s="251">
        <v>40</v>
      </c>
      <c r="R463" s="252">
        <v>40</v>
      </c>
      <c r="S463" s="252">
        <v>2.98</v>
      </c>
      <c r="T463" s="252">
        <v>0.6</v>
      </c>
      <c r="U463" s="252">
        <v>15.2</v>
      </c>
      <c r="V463" s="252">
        <v>85</v>
      </c>
      <c r="W463" s="490" t="s">
        <v>23</v>
      </c>
      <c r="X463" s="415"/>
      <c r="Y463" s="491"/>
      <c r="Z463" s="251">
        <v>25</v>
      </c>
      <c r="AA463" s="252">
        <v>25</v>
      </c>
      <c r="AB463" s="252"/>
      <c r="AC463" s="252"/>
      <c r="AD463" s="252"/>
      <c r="AE463" s="252"/>
      <c r="AF463" s="252"/>
      <c r="AG463" s="252"/>
      <c r="AH463" s="252"/>
      <c r="AI463" s="252"/>
      <c r="AJ463" s="252"/>
      <c r="AK463" s="252"/>
      <c r="AL463" s="252"/>
      <c r="AM463" s="252"/>
      <c r="AN463" s="252"/>
      <c r="AO463" s="251">
        <v>30</v>
      </c>
      <c r="AP463" s="252">
        <v>30</v>
      </c>
      <c r="AQ463" s="252"/>
      <c r="AR463" s="252"/>
      <c r="AS463" s="252"/>
      <c r="AT463" s="252"/>
      <c r="AU463" s="252"/>
      <c r="AV463" s="252"/>
      <c r="AW463" s="252"/>
      <c r="AX463" s="252"/>
      <c r="AY463" s="252"/>
      <c r="AZ463" s="252"/>
      <c r="BA463" s="252"/>
      <c r="BB463" s="252"/>
      <c r="BC463" s="252"/>
      <c r="BD463" s="285"/>
      <c r="BE463" s="252">
        <v>0.06</v>
      </c>
      <c r="BF463" s="252"/>
      <c r="BG463" s="252"/>
      <c r="BH463" s="252">
        <v>12.8</v>
      </c>
      <c r="BI463" s="252">
        <v>47.4</v>
      </c>
      <c r="BJ463" s="252">
        <v>14.1</v>
      </c>
      <c r="BK463" s="252">
        <v>1.17</v>
      </c>
    </row>
    <row r="464" spans="1:63" s="107" customFormat="1" ht="15.75" customHeight="1">
      <c r="A464" s="461" t="s">
        <v>213</v>
      </c>
      <c r="B464" s="461"/>
      <c r="C464" s="461"/>
      <c r="D464" s="91"/>
      <c r="E464" s="92">
        <f>SUM(E426+E435+E445+E452+E458+E462+E463)</f>
        <v>565</v>
      </c>
      <c r="F464" s="172">
        <f aca="true" t="shared" si="29" ref="F464:P464">SUM(F426:F463)</f>
        <v>17.96</v>
      </c>
      <c r="G464" s="172">
        <f t="shared" si="29"/>
        <v>14.26</v>
      </c>
      <c r="H464" s="172">
        <f t="shared" si="29"/>
        <v>79.91</v>
      </c>
      <c r="I464" s="228">
        <f t="shared" si="29"/>
        <v>548.38</v>
      </c>
      <c r="J464" s="228">
        <f t="shared" si="29"/>
        <v>0.341</v>
      </c>
      <c r="K464" s="228">
        <f t="shared" si="29"/>
        <v>13.34</v>
      </c>
      <c r="L464" s="228">
        <f t="shared" si="29"/>
        <v>44.32</v>
      </c>
      <c r="M464" s="228">
        <f t="shared" si="29"/>
        <v>143.95999999999998</v>
      </c>
      <c r="N464" s="228">
        <f t="shared" si="29"/>
        <v>314.39</v>
      </c>
      <c r="O464" s="228">
        <f t="shared" si="29"/>
        <v>87.02</v>
      </c>
      <c r="P464" s="228">
        <f t="shared" si="29"/>
        <v>5.04</v>
      </c>
      <c r="Q464" s="236"/>
      <c r="R464" s="92">
        <f>SUM(R426+R435+R445+R452+R458+R462+R463)</f>
        <v>785</v>
      </c>
      <c r="S464" s="172">
        <f>SUM(S426:S463)</f>
        <v>24.749999999999996</v>
      </c>
      <c r="T464" s="172">
        <f>SUM(T426:T463)</f>
        <v>19.730000000000004</v>
      </c>
      <c r="U464" s="172">
        <f>SUM(U426:U463)</f>
        <v>106.04</v>
      </c>
      <c r="V464" s="172">
        <f>SUM(V426:V463)</f>
        <v>744.91</v>
      </c>
      <c r="W464" s="466" t="s">
        <v>213</v>
      </c>
      <c r="X464" s="466"/>
      <c r="Y464" s="466"/>
      <c r="Z464" s="94"/>
      <c r="AA464" s="95"/>
      <c r="AB464" s="144"/>
      <c r="AC464" s="165"/>
      <c r="AD464" s="165"/>
      <c r="AE464" s="144"/>
      <c r="AF464" s="144"/>
      <c r="AG464" s="165"/>
      <c r="AH464" s="165"/>
      <c r="AI464" s="144"/>
      <c r="AJ464" s="144"/>
      <c r="AK464" s="165"/>
      <c r="AL464" s="165"/>
      <c r="AM464" s="165"/>
      <c r="AN464" s="165"/>
      <c r="AO464" s="94"/>
      <c r="AP464" s="95"/>
      <c r="AQ464" s="144"/>
      <c r="AR464" s="165"/>
      <c r="AS464" s="165"/>
      <c r="AT464" s="144"/>
      <c r="AU464" s="144"/>
      <c r="AV464" s="165"/>
      <c r="AW464" s="165"/>
      <c r="AX464" s="144"/>
      <c r="AY464" s="144"/>
      <c r="AZ464" s="165"/>
      <c r="BA464" s="165"/>
      <c r="BB464" s="165"/>
      <c r="BC464" s="165"/>
      <c r="BE464" s="228">
        <f aca="true" t="shared" si="30" ref="BE464:BK464">SUM(BE426:BE463)</f>
        <v>0.52</v>
      </c>
      <c r="BF464" s="228">
        <f t="shared" si="30"/>
        <v>20.490000000000002</v>
      </c>
      <c r="BG464" s="228">
        <f t="shared" si="30"/>
        <v>65.32</v>
      </c>
      <c r="BH464" s="228">
        <f t="shared" si="30"/>
        <v>176.07</v>
      </c>
      <c r="BI464" s="228">
        <f t="shared" si="30"/>
        <v>384.65</v>
      </c>
      <c r="BJ464" s="228">
        <f t="shared" si="30"/>
        <v>122.19999999999999</v>
      </c>
      <c r="BK464" s="228">
        <f t="shared" si="30"/>
        <v>6.409999999999998</v>
      </c>
    </row>
    <row r="465" spans="1:63" ht="15.75" customHeight="1">
      <c r="A465" s="451" t="s">
        <v>24</v>
      </c>
      <c r="B465" s="451"/>
      <c r="C465" s="451"/>
      <c r="D465" s="84"/>
      <c r="E465" s="79"/>
      <c r="F465" s="158"/>
      <c r="G465" s="87"/>
      <c r="H465" s="87"/>
      <c r="I465" s="88"/>
      <c r="J465" s="253"/>
      <c r="K465" s="253"/>
      <c r="L465" s="253"/>
      <c r="M465" s="253"/>
      <c r="N465" s="253"/>
      <c r="O465" s="253"/>
      <c r="P465" s="253"/>
      <c r="Q465" s="74"/>
      <c r="R465" s="79"/>
      <c r="S465" s="158"/>
      <c r="T465" s="87"/>
      <c r="U465" s="101"/>
      <c r="V465" s="127"/>
      <c r="W465" s="405" t="s">
        <v>24</v>
      </c>
      <c r="X465" s="405"/>
      <c r="Y465" s="405"/>
      <c r="Z465" s="68"/>
      <c r="AA465" s="81"/>
      <c r="AB465" s="87"/>
      <c r="AC465" s="101"/>
      <c r="AD465" s="101"/>
      <c r="AE465" s="87"/>
      <c r="AF465" s="87"/>
      <c r="AG465" s="101"/>
      <c r="AH465" s="101"/>
      <c r="AI465" s="87"/>
      <c r="AJ465" s="87"/>
      <c r="AK465" s="101"/>
      <c r="AL465" s="101"/>
      <c r="AM465" s="101"/>
      <c r="AN465" s="101"/>
      <c r="AO465" s="68"/>
      <c r="AP465" s="81"/>
      <c r="AQ465" s="87"/>
      <c r="AR465" s="101"/>
      <c r="AS465" s="101"/>
      <c r="AT465" s="87"/>
      <c r="AU465" s="87"/>
      <c r="AV465" s="101"/>
      <c r="AW465" s="101"/>
      <c r="AX465" s="87"/>
      <c r="AY465" s="87"/>
      <c r="AZ465" s="101"/>
      <c r="BA465" s="101"/>
      <c r="BB465" s="101"/>
      <c r="BC465" s="101"/>
      <c r="BE465" s="253"/>
      <c r="BF465" s="253"/>
      <c r="BG465" s="253"/>
      <c r="BH465" s="253"/>
      <c r="BI465" s="253"/>
      <c r="BJ465" s="253"/>
      <c r="BK465" s="253"/>
    </row>
    <row r="466" spans="1:63" s="1" customFormat="1" ht="15">
      <c r="A466" s="399" t="s">
        <v>242</v>
      </c>
      <c r="B466" s="400"/>
      <c r="C466" s="401"/>
      <c r="D466" s="2"/>
      <c r="E466" s="4">
        <v>75</v>
      </c>
      <c r="F466" s="33"/>
      <c r="G466" s="6"/>
      <c r="H466" s="6"/>
      <c r="I466" s="3"/>
      <c r="J466" s="13"/>
      <c r="K466" s="13"/>
      <c r="L466" s="13"/>
      <c r="M466" s="13"/>
      <c r="N466" s="13"/>
      <c r="O466" s="13"/>
      <c r="P466" s="13"/>
      <c r="Q466" s="2"/>
      <c r="R466" s="4">
        <v>75</v>
      </c>
      <c r="S466" s="33"/>
      <c r="T466" s="6"/>
      <c r="U466" s="7"/>
      <c r="V466" s="36"/>
      <c r="W466" s="399" t="s">
        <v>135</v>
      </c>
      <c r="X466" s="400"/>
      <c r="Y466" s="401"/>
      <c r="Z466" s="13"/>
      <c r="AA466" s="16">
        <v>75</v>
      </c>
      <c r="AB466" s="13"/>
      <c r="AC466" s="16"/>
      <c r="AD466" s="16"/>
      <c r="AE466" s="13"/>
      <c r="AF466" s="13"/>
      <c r="AG466" s="16"/>
      <c r="AH466" s="16"/>
      <c r="AI466" s="13"/>
      <c r="AJ466" s="13"/>
      <c r="AK466" s="16"/>
      <c r="AL466" s="16"/>
      <c r="AM466" s="16"/>
      <c r="AN466" s="16"/>
      <c r="AO466" s="13"/>
      <c r="AP466" s="16">
        <v>75</v>
      </c>
      <c r="AQ466" s="13"/>
      <c r="AR466" s="16"/>
      <c r="AS466" s="16"/>
      <c r="AT466" s="13"/>
      <c r="AU466" s="13"/>
      <c r="AV466" s="16"/>
      <c r="AW466" s="16"/>
      <c r="AX466" s="13"/>
      <c r="AY466" s="13"/>
      <c r="AZ466" s="16"/>
      <c r="BA466" s="16"/>
      <c r="BB466" s="16"/>
      <c r="BC466" s="16"/>
      <c r="BE466" s="13"/>
      <c r="BF466" s="13"/>
      <c r="BG466" s="13"/>
      <c r="BH466" s="13"/>
      <c r="BI466" s="13"/>
      <c r="BJ466" s="13"/>
      <c r="BK466" s="13"/>
    </row>
    <row r="467" spans="1:63" s="1" customFormat="1" ht="15">
      <c r="A467" s="499" t="s">
        <v>21</v>
      </c>
      <c r="B467" s="500"/>
      <c r="C467" s="501"/>
      <c r="D467" s="2">
        <v>40</v>
      </c>
      <c r="E467" s="3">
        <v>40</v>
      </c>
      <c r="F467" s="35"/>
      <c r="G467" s="7"/>
      <c r="H467" s="7"/>
      <c r="I467" s="4"/>
      <c r="J467" s="16"/>
      <c r="K467" s="16"/>
      <c r="L467" s="16"/>
      <c r="M467" s="16"/>
      <c r="N467" s="16"/>
      <c r="O467" s="16"/>
      <c r="P467" s="16"/>
      <c r="Q467" s="2">
        <v>40</v>
      </c>
      <c r="R467" s="3">
        <v>40</v>
      </c>
      <c r="S467" s="35"/>
      <c r="T467" s="7"/>
      <c r="U467" s="7"/>
      <c r="V467" s="36"/>
      <c r="W467" s="499" t="s">
        <v>21</v>
      </c>
      <c r="X467" s="500"/>
      <c r="Y467" s="501"/>
      <c r="Z467" s="13">
        <v>40</v>
      </c>
      <c r="AA467" s="13">
        <v>40</v>
      </c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3">
        <v>40</v>
      </c>
      <c r="AP467" s="13">
        <v>40</v>
      </c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E467" s="16"/>
      <c r="BF467" s="16"/>
      <c r="BG467" s="16"/>
      <c r="BH467" s="16"/>
      <c r="BI467" s="16"/>
      <c r="BJ467" s="16"/>
      <c r="BK467" s="16"/>
    </row>
    <row r="468" spans="1:63" s="1" customFormat="1" ht="15">
      <c r="A468" s="467" t="s">
        <v>118</v>
      </c>
      <c r="B468" s="468"/>
      <c r="C468" s="469"/>
      <c r="D468" s="2">
        <v>2.3</v>
      </c>
      <c r="E468" s="3">
        <v>2.3</v>
      </c>
      <c r="F468" s="35"/>
      <c r="G468" s="7"/>
      <c r="H468" s="7"/>
      <c r="I468" s="4"/>
      <c r="J468" s="16"/>
      <c r="K468" s="16"/>
      <c r="L468" s="16"/>
      <c r="M468" s="16"/>
      <c r="N468" s="16"/>
      <c r="O468" s="16"/>
      <c r="P468" s="16"/>
      <c r="Q468" s="2">
        <v>2.3</v>
      </c>
      <c r="R468" s="3">
        <v>2.3</v>
      </c>
      <c r="S468" s="35"/>
      <c r="T468" s="7"/>
      <c r="U468" s="7"/>
      <c r="V468" s="36"/>
      <c r="W468" s="467" t="s">
        <v>118</v>
      </c>
      <c r="X468" s="468"/>
      <c r="Y468" s="469"/>
      <c r="Z468" s="13">
        <v>2.3</v>
      </c>
      <c r="AA468" s="13">
        <v>2.3</v>
      </c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3">
        <v>2.3</v>
      </c>
      <c r="AP468" s="13">
        <v>2.3</v>
      </c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E468" s="16"/>
      <c r="BF468" s="16"/>
      <c r="BG468" s="16"/>
      <c r="BH468" s="16"/>
      <c r="BI468" s="16"/>
      <c r="BJ468" s="16"/>
      <c r="BK468" s="16"/>
    </row>
    <row r="469" spans="1:63" s="1" customFormat="1" ht="15">
      <c r="A469" s="467" t="s">
        <v>6</v>
      </c>
      <c r="B469" s="468"/>
      <c r="C469" s="469"/>
      <c r="D469" s="2">
        <v>21.2</v>
      </c>
      <c r="E469" s="3">
        <v>21.2</v>
      </c>
      <c r="F469" s="35"/>
      <c r="G469" s="7"/>
      <c r="H469" s="7"/>
      <c r="I469" s="4"/>
      <c r="J469" s="16"/>
      <c r="K469" s="16"/>
      <c r="L469" s="16"/>
      <c r="M469" s="16"/>
      <c r="N469" s="16"/>
      <c r="O469" s="16"/>
      <c r="P469" s="16"/>
      <c r="Q469" s="2">
        <v>21.2</v>
      </c>
      <c r="R469" s="3">
        <v>21.2</v>
      </c>
      <c r="S469" s="35"/>
      <c r="T469" s="7"/>
      <c r="U469" s="16"/>
      <c r="V469" s="12"/>
      <c r="W469" s="467" t="s">
        <v>6</v>
      </c>
      <c r="X469" s="468"/>
      <c r="Y469" s="469"/>
      <c r="Z469" s="13">
        <v>21.2</v>
      </c>
      <c r="AA469" s="13">
        <v>21.2</v>
      </c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3">
        <v>21.2</v>
      </c>
      <c r="AP469" s="13">
        <v>21.2</v>
      </c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E469" s="16"/>
      <c r="BF469" s="16"/>
      <c r="BG469" s="16"/>
      <c r="BH469" s="16"/>
      <c r="BI469" s="16"/>
      <c r="BJ469" s="16"/>
      <c r="BK469" s="16"/>
    </row>
    <row r="470" spans="1:63" s="1" customFormat="1" ht="15">
      <c r="A470" s="382" t="s">
        <v>258</v>
      </c>
      <c r="B470" s="383"/>
      <c r="C470" s="384"/>
      <c r="D470" s="2">
        <v>9.6</v>
      </c>
      <c r="E470" s="3">
        <v>9.6</v>
      </c>
      <c r="F470" s="35"/>
      <c r="G470" s="7"/>
      <c r="H470" s="7"/>
      <c r="I470" s="4"/>
      <c r="J470" s="16"/>
      <c r="K470" s="16"/>
      <c r="L470" s="16"/>
      <c r="M470" s="16"/>
      <c r="N470" s="16"/>
      <c r="O470" s="16"/>
      <c r="P470" s="16"/>
      <c r="Q470" s="2">
        <v>9.6</v>
      </c>
      <c r="R470" s="3">
        <v>9.6</v>
      </c>
      <c r="S470" s="35"/>
      <c r="T470" s="7"/>
      <c r="U470" s="16"/>
      <c r="V470" s="12"/>
      <c r="W470" s="467" t="s">
        <v>28</v>
      </c>
      <c r="X470" s="468"/>
      <c r="Y470" s="469"/>
      <c r="Z470" s="13">
        <v>9.6</v>
      </c>
      <c r="AA470" s="13">
        <v>9.6</v>
      </c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3">
        <v>9.6</v>
      </c>
      <c r="AP470" s="13">
        <v>9.6</v>
      </c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E470" s="16"/>
      <c r="BF470" s="16"/>
      <c r="BG470" s="16"/>
      <c r="BH470" s="16"/>
      <c r="BI470" s="16"/>
      <c r="BJ470" s="16"/>
      <c r="BK470" s="16"/>
    </row>
    <row r="471" spans="1:63" s="1" customFormat="1" ht="15">
      <c r="A471" s="467" t="s">
        <v>55</v>
      </c>
      <c r="B471" s="468"/>
      <c r="C471" s="469"/>
      <c r="D471" s="2" t="s">
        <v>224</v>
      </c>
      <c r="E471" s="3">
        <v>2.1</v>
      </c>
      <c r="F471" s="35"/>
      <c r="G471" s="7"/>
      <c r="H471" s="7"/>
      <c r="I471" s="4"/>
      <c r="J471" s="16"/>
      <c r="K471" s="16"/>
      <c r="L471" s="16"/>
      <c r="M471" s="16"/>
      <c r="N471" s="16"/>
      <c r="O471" s="16"/>
      <c r="P471" s="16"/>
      <c r="Q471" s="2" t="s">
        <v>224</v>
      </c>
      <c r="R471" s="3">
        <v>2.1</v>
      </c>
      <c r="S471" s="35"/>
      <c r="T471" s="7"/>
      <c r="U471" s="24"/>
      <c r="V471" s="24"/>
      <c r="W471" s="467" t="s">
        <v>55</v>
      </c>
      <c r="X471" s="468"/>
      <c r="Y471" s="469"/>
      <c r="Z471" s="13" t="s">
        <v>224</v>
      </c>
      <c r="AA471" s="13">
        <v>2.1</v>
      </c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3" t="s">
        <v>224</v>
      </c>
      <c r="AP471" s="13">
        <v>2.1</v>
      </c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E471" s="16"/>
      <c r="BF471" s="16"/>
      <c r="BG471" s="16"/>
      <c r="BH471" s="16"/>
      <c r="BI471" s="16"/>
      <c r="BJ471" s="16"/>
      <c r="BK471" s="16"/>
    </row>
    <row r="472" spans="1:63" s="1" customFormat="1" ht="15">
      <c r="A472" s="382" t="s">
        <v>257</v>
      </c>
      <c r="B472" s="383"/>
      <c r="C472" s="384"/>
      <c r="D472" s="2">
        <v>7.6</v>
      </c>
      <c r="E472" s="3">
        <v>7.6</v>
      </c>
      <c r="F472" s="35"/>
      <c r="G472" s="7"/>
      <c r="H472" s="7"/>
      <c r="I472" s="4"/>
      <c r="J472" s="16"/>
      <c r="K472" s="16"/>
      <c r="L472" s="16"/>
      <c r="M472" s="16"/>
      <c r="N472" s="16"/>
      <c r="O472" s="16"/>
      <c r="P472" s="16"/>
      <c r="Q472" s="2">
        <v>7.6</v>
      </c>
      <c r="R472" s="3">
        <v>7.6</v>
      </c>
      <c r="S472" s="35"/>
      <c r="T472" s="7"/>
      <c r="U472" s="16"/>
      <c r="V472" s="12"/>
      <c r="W472" s="499" t="s">
        <v>25</v>
      </c>
      <c r="X472" s="500"/>
      <c r="Y472" s="501"/>
      <c r="Z472" s="13">
        <v>7.6</v>
      </c>
      <c r="AA472" s="13">
        <v>7.6</v>
      </c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3">
        <v>7.6</v>
      </c>
      <c r="AP472" s="13">
        <v>7.6</v>
      </c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E472" s="16"/>
      <c r="BF472" s="16"/>
      <c r="BG472" s="16"/>
      <c r="BH472" s="16"/>
      <c r="BI472" s="16"/>
      <c r="BJ472" s="16"/>
      <c r="BK472" s="16"/>
    </row>
    <row r="473" spans="1:63" s="1" customFormat="1" ht="15">
      <c r="A473" s="499" t="s">
        <v>119</v>
      </c>
      <c r="B473" s="500"/>
      <c r="C473" s="501"/>
      <c r="D473" s="2">
        <v>0.2</v>
      </c>
      <c r="E473" s="3">
        <v>0.2</v>
      </c>
      <c r="F473" s="35"/>
      <c r="G473" s="7"/>
      <c r="H473" s="7"/>
      <c r="I473" s="4"/>
      <c r="J473" s="16"/>
      <c r="K473" s="16"/>
      <c r="L473" s="16"/>
      <c r="M473" s="16"/>
      <c r="N473" s="16"/>
      <c r="O473" s="16"/>
      <c r="P473" s="16"/>
      <c r="Q473" s="2">
        <v>0.2</v>
      </c>
      <c r="R473" s="3">
        <v>0.2</v>
      </c>
      <c r="S473" s="35"/>
      <c r="T473" s="7"/>
      <c r="U473" s="13"/>
      <c r="V473" s="14"/>
      <c r="W473" s="499" t="s">
        <v>119</v>
      </c>
      <c r="X473" s="500"/>
      <c r="Y473" s="501"/>
      <c r="Z473" s="13">
        <v>0.2</v>
      </c>
      <c r="AA473" s="13">
        <v>0.2</v>
      </c>
      <c r="AB473" s="16"/>
      <c r="AC473" s="13"/>
      <c r="AD473" s="13"/>
      <c r="AE473" s="16"/>
      <c r="AF473" s="16"/>
      <c r="AG473" s="13"/>
      <c r="AH473" s="13"/>
      <c r="AI473" s="16"/>
      <c r="AJ473" s="16"/>
      <c r="AK473" s="13"/>
      <c r="AL473" s="13"/>
      <c r="AM473" s="13"/>
      <c r="AN473" s="13"/>
      <c r="AO473" s="13">
        <v>0.2</v>
      </c>
      <c r="AP473" s="13">
        <v>0.2</v>
      </c>
      <c r="AQ473" s="16"/>
      <c r="AR473" s="13"/>
      <c r="AS473" s="13"/>
      <c r="AT473" s="16"/>
      <c r="AU473" s="16"/>
      <c r="AV473" s="13"/>
      <c r="AW473" s="13"/>
      <c r="AX473" s="16"/>
      <c r="AY473" s="16"/>
      <c r="AZ473" s="13"/>
      <c r="BA473" s="13"/>
      <c r="BB473" s="13"/>
      <c r="BC473" s="13"/>
      <c r="BE473" s="16"/>
      <c r="BF473" s="16"/>
      <c r="BG473" s="16"/>
      <c r="BH473" s="16"/>
      <c r="BI473" s="16"/>
      <c r="BJ473" s="16"/>
      <c r="BK473" s="16"/>
    </row>
    <row r="474" spans="1:63" s="1" customFormat="1" ht="15">
      <c r="A474" s="499" t="s">
        <v>218</v>
      </c>
      <c r="B474" s="500"/>
      <c r="C474" s="501"/>
      <c r="D474" s="2">
        <v>0.02</v>
      </c>
      <c r="E474" s="3">
        <v>0.02</v>
      </c>
      <c r="F474" s="35"/>
      <c r="G474" s="7"/>
      <c r="H474" s="7"/>
      <c r="I474" s="4"/>
      <c r="J474" s="16"/>
      <c r="K474" s="16"/>
      <c r="L474" s="16"/>
      <c r="M474" s="16"/>
      <c r="N474" s="16"/>
      <c r="O474" s="16"/>
      <c r="P474" s="16"/>
      <c r="Q474" s="2">
        <v>0.02</v>
      </c>
      <c r="R474" s="3">
        <v>0.02</v>
      </c>
      <c r="S474" s="35"/>
      <c r="T474" s="7"/>
      <c r="U474" s="38"/>
      <c r="V474" s="39"/>
      <c r="W474" s="499" t="s">
        <v>218</v>
      </c>
      <c r="X474" s="500"/>
      <c r="Y474" s="501"/>
      <c r="Z474" s="13">
        <v>0.02</v>
      </c>
      <c r="AA474" s="13">
        <v>0.02</v>
      </c>
      <c r="AB474" s="16"/>
      <c r="AC474" s="38"/>
      <c r="AD474" s="38"/>
      <c r="AE474" s="16"/>
      <c r="AF474" s="16"/>
      <c r="AG474" s="38"/>
      <c r="AH474" s="38"/>
      <c r="AI474" s="16"/>
      <c r="AJ474" s="16"/>
      <c r="AK474" s="38"/>
      <c r="AL474" s="38"/>
      <c r="AM474" s="38"/>
      <c r="AN474" s="38"/>
      <c r="AO474" s="13">
        <v>0.02</v>
      </c>
      <c r="AP474" s="13">
        <v>0.02</v>
      </c>
      <c r="AQ474" s="16"/>
      <c r="AR474" s="38"/>
      <c r="AS474" s="38"/>
      <c r="AT474" s="16"/>
      <c r="AU474" s="16"/>
      <c r="AV474" s="38"/>
      <c r="AW474" s="38"/>
      <c r="AX474" s="16"/>
      <c r="AY474" s="16"/>
      <c r="AZ474" s="38"/>
      <c r="BA474" s="38"/>
      <c r="BB474" s="38"/>
      <c r="BC474" s="38"/>
      <c r="BE474" s="16"/>
      <c r="BF474" s="16"/>
      <c r="BG474" s="16"/>
      <c r="BH474" s="16"/>
      <c r="BI474" s="16"/>
      <c r="BJ474" s="16"/>
      <c r="BK474" s="16"/>
    </row>
    <row r="475" spans="1:63" s="1" customFormat="1" ht="15">
      <c r="A475" s="499" t="s">
        <v>113</v>
      </c>
      <c r="B475" s="500"/>
      <c r="C475" s="501"/>
      <c r="D475" s="2"/>
      <c r="E475" s="3">
        <v>0.9</v>
      </c>
      <c r="F475" s="35"/>
      <c r="G475" s="7"/>
      <c r="H475" s="7"/>
      <c r="I475" s="4"/>
      <c r="J475" s="16"/>
      <c r="K475" s="16"/>
      <c r="L475" s="16"/>
      <c r="M475" s="16"/>
      <c r="N475" s="16"/>
      <c r="O475" s="16"/>
      <c r="P475" s="16"/>
      <c r="Q475" s="2"/>
      <c r="R475" s="3">
        <v>0.9</v>
      </c>
      <c r="S475" s="35"/>
      <c r="T475" s="7"/>
      <c r="U475" s="38"/>
      <c r="V475" s="39"/>
      <c r="W475" s="499" t="s">
        <v>113</v>
      </c>
      <c r="X475" s="500"/>
      <c r="Y475" s="501"/>
      <c r="Z475" s="13"/>
      <c r="AA475" s="13">
        <v>0.9</v>
      </c>
      <c r="AB475" s="16"/>
      <c r="AC475" s="38"/>
      <c r="AD475" s="38"/>
      <c r="AE475" s="16"/>
      <c r="AF475" s="16"/>
      <c r="AG475" s="38"/>
      <c r="AH475" s="38"/>
      <c r="AI475" s="16"/>
      <c r="AJ475" s="16"/>
      <c r="AK475" s="38"/>
      <c r="AL475" s="38"/>
      <c r="AM475" s="38"/>
      <c r="AN475" s="38"/>
      <c r="AO475" s="13"/>
      <c r="AP475" s="13">
        <v>0.9</v>
      </c>
      <c r="AQ475" s="16"/>
      <c r="AR475" s="38"/>
      <c r="AS475" s="38"/>
      <c r="AT475" s="16"/>
      <c r="AU475" s="16"/>
      <c r="AV475" s="38"/>
      <c r="AW475" s="38"/>
      <c r="AX475" s="16"/>
      <c r="AY475" s="16"/>
      <c r="AZ475" s="38"/>
      <c r="BA475" s="38"/>
      <c r="BB475" s="38"/>
      <c r="BC475" s="38"/>
      <c r="BE475" s="16"/>
      <c r="BF475" s="16"/>
      <c r="BG475" s="16"/>
      <c r="BH475" s="16"/>
      <c r="BI475" s="16"/>
      <c r="BJ475" s="16"/>
      <c r="BK475" s="16"/>
    </row>
    <row r="476" spans="1:63" s="1" customFormat="1" ht="15">
      <c r="A476" s="499"/>
      <c r="B476" s="500"/>
      <c r="C476" s="501"/>
      <c r="D476" s="2"/>
      <c r="E476" s="3"/>
      <c r="F476" s="35">
        <v>4.89</v>
      </c>
      <c r="G476" s="7">
        <v>8.43</v>
      </c>
      <c r="H476" s="7">
        <v>46.48</v>
      </c>
      <c r="I476" s="345">
        <v>281</v>
      </c>
      <c r="J476" s="346">
        <v>0.08</v>
      </c>
      <c r="K476" s="347">
        <v>0.05</v>
      </c>
      <c r="L476" s="347">
        <v>8</v>
      </c>
      <c r="M476" s="347">
        <v>19.2</v>
      </c>
      <c r="N476" s="347">
        <v>48.5</v>
      </c>
      <c r="O476" s="347">
        <v>17.8</v>
      </c>
      <c r="P476" s="16">
        <v>0.85</v>
      </c>
      <c r="Q476" s="2"/>
      <c r="R476" s="3"/>
      <c r="S476" s="35">
        <v>4.89</v>
      </c>
      <c r="T476" s="7">
        <v>8.43</v>
      </c>
      <c r="U476" s="7">
        <v>46.48</v>
      </c>
      <c r="V476" s="36">
        <v>281</v>
      </c>
      <c r="W476" s="499"/>
      <c r="X476" s="500"/>
      <c r="Y476" s="501"/>
      <c r="Z476" s="13"/>
      <c r="AA476" s="13"/>
      <c r="AB476" s="16">
        <v>20.9</v>
      </c>
      <c r="AC476" s="38">
        <v>72.3</v>
      </c>
      <c r="AD476" s="38">
        <v>19.2</v>
      </c>
      <c r="AE476" s="16">
        <v>17.8</v>
      </c>
      <c r="AF476" s="16">
        <v>48.5</v>
      </c>
      <c r="AG476" s="38">
        <v>0.85</v>
      </c>
      <c r="AH476" s="38">
        <v>8</v>
      </c>
      <c r="AI476" s="16">
        <v>2</v>
      </c>
      <c r="AJ476" s="16">
        <v>2.99</v>
      </c>
      <c r="AK476" s="38">
        <v>0.08</v>
      </c>
      <c r="AL476" s="38">
        <v>0.05</v>
      </c>
      <c r="AM476" s="38">
        <v>0.87</v>
      </c>
      <c r="AN476" s="38">
        <v>0.05</v>
      </c>
      <c r="AO476" s="13"/>
      <c r="AP476" s="13"/>
      <c r="AQ476" s="16">
        <v>20.9</v>
      </c>
      <c r="AR476" s="38">
        <v>72.3</v>
      </c>
      <c r="AS476" s="38">
        <v>19.2</v>
      </c>
      <c r="AT476" s="16">
        <v>17.8</v>
      </c>
      <c r="AU476" s="16">
        <v>48.5</v>
      </c>
      <c r="AV476" s="38">
        <v>0.85</v>
      </c>
      <c r="AW476" s="38">
        <v>8</v>
      </c>
      <c r="AX476" s="16">
        <v>2</v>
      </c>
      <c r="AY476" s="16">
        <v>2.99</v>
      </c>
      <c r="AZ476" s="38">
        <v>0.08</v>
      </c>
      <c r="BA476" s="38">
        <v>0.05</v>
      </c>
      <c r="BB476" s="38">
        <v>0.87</v>
      </c>
      <c r="BC476" s="38">
        <v>0.05</v>
      </c>
      <c r="BE476" s="346">
        <v>0.08</v>
      </c>
      <c r="BF476" s="347">
        <v>0.05</v>
      </c>
      <c r="BG476" s="347">
        <v>8</v>
      </c>
      <c r="BH476" s="347">
        <v>19.2</v>
      </c>
      <c r="BI476" s="347">
        <v>48.5</v>
      </c>
      <c r="BJ476" s="347">
        <v>17.8</v>
      </c>
      <c r="BK476" s="16">
        <v>0.85</v>
      </c>
    </row>
    <row r="477" spans="1:63" ht="15" customHeight="1">
      <c r="A477" s="404" t="s">
        <v>173</v>
      </c>
      <c r="B477" s="404"/>
      <c r="C477" s="404"/>
      <c r="D477" s="84"/>
      <c r="E477" s="79">
        <v>150</v>
      </c>
      <c r="F477" s="74"/>
      <c r="G477" s="68"/>
      <c r="H477" s="68"/>
      <c r="I477" s="75"/>
      <c r="J477" s="251"/>
      <c r="K477" s="251"/>
      <c r="L477" s="251"/>
      <c r="M477" s="251"/>
      <c r="N477" s="251"/>
      <c r="O477" s="251"/>
      <c r="P477" s="251"/>
      <c r="Q477" s="74"/>
      <c r="R477" s="79">
        <v>180</v>
      </c>
      <c r="S477" s="118"/>
      <c r="T477" s="119"/>
      <c r="U477" s="81"/>
      <c r="V477" s="79"/>
      <c r="W477" s="405" t="s">
        <v>172</v>
      </c>
      <c r="X477" s="405"/>
      <c r="Y477" s="405"/>
      <c r="Z477" s="68"/>
      <c r="AA477" s="81">
        <v>150</v>
      </c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68"/>
      <c r="AP477" s="81">
        <v>180</v>
      </c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E477" s="251"/>
      <c r="BF477" s="251"/>
      <c r="BG477" s="251"/>
      <c r="BH477" s="251"/>
      <c r="BI477" s="251"/>
      <c r="BJ477" s="251"/>
      <c r="BK477" s="251"/>
    </row>
    <row r="478" spans="1:63" ht="15.75" customHeight="1">
      <c r="A478" s="402" t="s">
        <v>9</v>
      </c>
      <c r="B478" s="402"/>
      <c r="C478" s="402"/>
      <c r="D478" s="84">
        <v>0.2</v>
      </c>
      <c r="E478" s="77">
        <v>0.2</v>
      </c>
      <c r="F478" s="74"/>
      <c r="G478" s="68"/>
      <c r="H478" s="68"/>
      <c r="I478" s="75"/>
      <c r="J478" s="251"/>
      <c r="K478" s="251"/>
      <c r="L478" s="251"/>
      <c r="M478" s="251"/>
      <c r="N478" s="251"/>
      <c r="O478" s="251"/>
      <c r="P478" s="251"/>
      <c r="Q478" s="74">
        <v>0.3</v>
      </c>
      <c r="R478" s="77">
        <v>0.3</v>
      </c>
      <c r="S478" s="118"/>
      <c r="T478" s="119"/>
      <c r="U478" s="87"/>
      <c r="V478" s="89"/>
      <c r="W478" s="403" t="s">
        <v>25</v>
      </c>
      <c r="X478" s="403"/>
      <c r="Y478" s="403"/>
      <c r="Z478" s="68">
        <v>92</v>
      </c>
      <c r="AA478" s="68">
        <v>92</v>
      </c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68">
        <v>110</v>
      </c>
      <c r="AP478" s="68">
        <v>110</v>
      </c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E478" s="251"/>
      <c r="BF478" s="251"/>
      <c r="BG478" s="251"/>
      <c r="BH478" s="251"/>
      <c r="BI478" s="251"/>
      <c r="BJ478" s="251"/>
      <c r="BK478" s="251"/>
    </row>
    <row r="479" spans="1:63" ht="15.75" customHeight="1">
      <c r="A479" s="402" t="s">
        <v>6</v>
      </c>
      <c r="B479" s="402"/>
      <c r="C479" s="402"/>
      <c r="D479" s="84">
        <v>7</v>
      </c>
      <c r="E479" s="77">
        <v>7</v>
      </c>
      <c r="F479" s="80"/>
      <c r="G479" s="81"/>
      <c r="H479" s="81"/>
      <c r="I479" s="82"/>
      <c r="J479" s="252"/>
      <c r="K479" s="252"/>
      <c r="L479" s="252"/>
      <c r="M479" s="252"/>
      <c r="N479" s="252"/>
      <c r="O479" s="252"/>
      <c r="P479" s="252"/>
      <c r="Q479" s="74">
        <v>10</v>
      </c>
      <c r="R479" s="77">
        <v>10</v>
      </c>
      <c r="S479" s="80"/>
      <c r="T479" s="81"/>
      <c r="U479" s="88"/>
      <c r="V479" s="89"/>
      <c r="W479" s="403" t="s">
        <v>131</v>
      </c>
      <c r="X479" s="403"/>
      <c r="Y479" s="403"/>
      <c r="Z479" s="68">
        <v>2</v>
      </c>
      <c r="AA479" s="68">
        <v>2</v>
      </c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68">
        <v>2</v>
      </c>
      <c r="AP479" s="68">
        <v>2</v>
      </c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E479" s="252"/>
      <c r="BF479" s="252"/>
      <c r="BG479" s="252"/>
      <c r="BH479" s="252"/>
      <c r="BI479" s="252"/>
      <c r="BJ479" s="252"/>
      <c r="BK479" s="252"/>
    </row>
    <row r="480" spans="1:63" ht="15.75" customHeight="1">
      <c r="A480" s="402"/>
      <c r="B480" s="402"/>
      <c r="C480" s="402"/>
      <c r="D480" s="84"/>
      <c r="E480" s="77"/>
      <c r="F480" s="80">
        <v>0.04</v>
      </c>
      <c r="G480" s="81">
        <v>0.01</v>
      </c>
      <c r="H480" s="81">
        <v>6.99</v>
      </c>
      <c r="I480" s="265">
        <v>28</v>
      </c>
      <c r="J480" s="224"/>
      <c r="K480" s="224"/>
      <c r="L480" s="224">
        <v>8</v>
      </c>
      <c r="M480" s="224">
        <v>1.6</v>
      </c>
      <c r="N480" s="224">
        <v>0.9</v>
      </c>
      <c r="O480" s="225">
        <v>0.19</v>
      </c>
      <c r="P480" s="225"/>
      <c r="Q480" s="78"/>
      <c r="R480" s="79"/>
      <c r="S480" s="80">
        <v>0.06</v>
      </c>
      <c r="T480" s="81">
        <v>0.02</v>
      </c>
      <c r="U480" s="81">
        <v>9.99</v>
      </c>
      <c r="V480" s="79">
        <v>40</v>
      </c>
      <c r="W480" s="403"/>
      <c r="X480" s="403"/>
      <c r="Y480" s="403"/>
      <c r="Z480" s="68"/>
      <c r="AA480" s="68"/>
      <c r="AB480" s="81">
        <v>37.6</v>
      </c>
      <c r="AC480" s="81">
        <v>109.7</v>
      </c>
      <c r="AD480" s="81">
        <v>94.3</v>
      </c>
      <c r="AE480" s="81">
        <v>10.5</v>
      </c>
      <c r="AF480" s="81">
        <v>67.5</v>
      </c>
      <c r="AG480" s="81">
        <v>0.1</v>
      </c>
      <c r="AH480" s="81">
        <v>15</v>
      </c>
      <c r="AI480" s="81">
        <v>8</v>
      </c>
      <c r="AJ480" s="81"/>
      <c r="AK480" s="81">
        <v>0.03</v>
      </c>
      <c r="AL480" s="81">
        <v>0.11</v>
      </c>
      <c r="AM480" s="81">
        <v>0.08</v>
      </c>
      <c r="AN480" s="81">
        <v>0.98</v>
      </c>
      <c r="AO480" s="81"/>
      <c r="AP480" s="81"/>
      <c r="AQ480" s="81">
        <v>45.1</v>
      </c>
      <c r="AR480" s="81">
        <v>131.7</v>
      </c>
      <c r="AS480" s="81">
        <v>12.6</v>
      </c>
      <c r="AT480" s="81">
        <v>81</v>
      </c>
      <c r="AU480" s="81">
        <v>0.12</v>
      </c>
      <c r="AV480" s="81">
        <v>18</v>
      </c>
      <c r="AW480" s="81">
        <v>9</v>
      </c>
      <c r="AX480" s="81">
        <v>0</v>
      </c>
      <c r="AY480" s="81">
        <v>0.04</v>
      </c>
      <c r="AZ480" s="81">
        <v>0.14</v>
      </c>
      <c r="BA480" s="81">
        <v>0.09</v>
      </c>
      <c r="BB480" s="81">
        <v>0.72</v>
      </c>
      <c r="BC480" s="81">
        <v>1.17</v>
      </c>
      <c r="BE480" s="223"/>
      <c r="BF480" s="224"/>
      <c r="BG480" s="224"/>
      <c r="BH480" s="224">
        <v>10</v>
      </c>
      <c r="BI480" s="224">
        <v>2.5</v>
      </c>
      <c r="BJ480" s="224">
        <v>1.3</v>
      </c>
      <c r="BK480" s="225">
        <v>0.28</v>
      </c>
    </row>
    <row r="481" spans="1:63" s="107" customFormat="1" ht="15.75" customHeight="1">
      <c r="A481" s="461" t="s">
        <v>214</v>
      </c>
      <c r="B481" s="543"/>
      <c r="C481" s="543"/>
      <c r="D481" s="350"/>
      <c r="E481" s="351">
        <f>SUM(E466+E477)</f>
        <v>225</v>
      </c>
      <c r="F481" s="352">
        <v>4.89</v>
      </c>
      <c r="G481" s="353">
        <v>8.43</v>
      </c>
      <c r="H481" s="353">
        <v>46.48</v>
      </c>
      <c r="I481" s="354">
        <v>281</v>
      </c>
      <c r="J481" s="355">
        <v>0.08</v>
      </c>
      <c r="K481" s="356">
        <v>0.05</v>
      </c>
      <c r="L481" s="356">
        <v>8</v>
      </c>
      <c r="M481" s="356">
        <v>19.2</v>
      </c>
      <c r="N481" s="356">
        <v>48.5</v>
      </c>
      <c r="O481" s="356">
        <v>17.8</v>
      </c>
      <c r="P481" s="357">
        <v>0.85</v>
      </c>
      <c r="Q481" s="350"/>
      <c r="R481" s="351">
        <f>SUM(R466+R477)</f>
        <v>255</v>
      </c>
      <c r="S481" s="352">
        <v>4.89</v>
      </c>
      <c r="T481" s="353">
        <v>8.43</v>
      </c>
      <c r="U481" s="353">
        <v>46.48</v>
      </c>
      <c r="V481" s="358">
        <v>281</v>
      </c>
      <c r="W481" s="540"/>
      <c r="X481" s="541"/>
      <c r="Y481" s="542"/>
      <c r="Z481" s="359"/>
      <c r="AA481" s="359"/>
      <c r="AB481" s="357">
        <v>20.9</v>
      </c>
      <c r="AC481" s="360">
        <v>72.3</v>
      </c>
      <c r="AD481" s="360">
        <v>19.2</v>
      </c>
      <c r="AE481" s="357">
        <v>17.8</v>
      </c>
      <c r="AF481" s="357">
        <v>48.5</v>
      </c>
      <c r="AG481" s="360">
        <v>0.85</v>
      </c>
      <c r="AH481" s="360">
        <v>8</v>
      </c>
      <c r="AI481" s="357">
        <v>2</v>
      </c>
      <c r="AJ481" s="357">
        <v>2.99</v>
      </c>
      <c r="AK481" s="360">
        <v>0.08</v>
      </c>
      <c r="AL481" s="360">
        <v>0.05</v>
      </c>
      <c r="AM481" s="360">
        <v>0.87</v>
      </c>
      <c r="AN481" s="360">
        <v>0.05</v>
      </c>
      <c r="AO481" s="359"/>
      <c r="AP481" s="359"/>
      <c r="AQ481" s="357">
        <v>20.9</v>
      </c>
      <c r="AR481" s="360">
        <v>72.3</v>
      </c>
      <c r="AS481" s="360">
        <v>19.2</v>
      </c>
      <c r="AT481" s="357">
        <v>17.8</v>
      </c>
      <c r="AU481" s="357">
        <v>48.5</v>
      </c>
      <c r="AV481" s="360">
        <v>0.85</v>
      </c>
      <c r="AW481" s="360">
        <v>8</v>
      </c>
      <c r="AX481" s="357">
        <v>2</v>
      </c>
      <c r="AY481" s="357">
        <v>2.99</v>
      </c>
      <c r="AZ481" s="360">
        <v>0.08</v>
      </c>
      <c r="BA481" s="360">
        <v>0.05</v>
      </c>
      <c r="BB481" s="360">
        <v>0.87</v>
      </c>
      <c r="BC481" s="360">
        <v>0.05</v>
      </c>
      <c r="BD481" s="361"/>
      <c r="BE481" s="355">
        <v>0.08</v>
      </c>
      <c r="BF481" s="356">
        <v>0.05</v>
      </c>
      <c r="BG481" s="356">
        <v>8</v>
      </c>
      <c r="BH481" s="356">
        <v>19.2</v>
      </c>
      <c r="BI481" s="356">
        <v>48.5</v>
      </c>
      <c r="BJ481" s="356">
        <v>17.8</v>
      </c>
      <c r="BK481" s="357">
        <v>0.85</v>
      </c>
    </row>
    <row r="482" spans="1:63" s="111" customFormat="1" ht="15.75" customHeight="1">
      <c r="A482" s="486" t="s">
        <v>215</v>
      </c>
      <c r="B482" s="539"/>
      <c r="C482" s="487"/>
      <c r="D482" s="109"/>
      <c r="E482" s="108">
        <f>SUM(E423+E464+E481)</f>
        <v>1140</v>
      </c>
      <c r="F482" s="108">
        <f>SUM(F423+F464+F481)</f>
        <v>33.07</v>
      </c>
      <c r="G482" s="108">
        <f>SUM(G423+G464+G481)</f>
        <v>30.14</v>
      </c>
      <c r="H482" s="108">
        <f>SUM(H423+H464+H481)</f>
        <v>183.11999999999998</v>
      </c>
      <c r="I482" s="231">
        <f>SUM(I423+I464+I481)</f>
        <v>1185.58</v>
      </c>
      <c r="J482" s="231">
        <f>SUM(J423+J464+J481)</f>
        <v>0.49600000000000005</v>
      </c>
      <c r="K482" s="231">
        <f>SUM(K423+K464+K481)</f>
        <v>19.39</v>
      </c>
      <c r="L482" s="231">
        <f>SUM(L423+L464+L481)</f>
        <v>52.32</v>
      </c>
      <c r="M482" s="231">
        <f>SUM(M423+M464+M481)</f>
        <v>237.15999999999997</v>
      </c>
      <c r="N482" s="231">
        <f>SUM(N423+N464+N481)</f>
        <v>549.29</v>
      </c>
      <c r="O482" s="231">
        <f>SUM(O423+O464+O481)</f>
        <v>147.92000000000002</v>
      </c>
      <c r="P482" s="231">
        <f>SUM(P423+P464+P481)</f>
        <v>12.85</v>
      </c>
      <c r="Q482" s="247"/>
      <c r="R482" s="108">
        <f>SUM(R423+R464+R481)</f>
        <v>1485</v>
      </c>
      <c r="S482" s="108">
        <f>SUM(S423+S464+S481)</f>
        <v>41.629999999999995</v>
      </c>
      <c r="T482" s="108">
        <f>SUM(T423+T464+T481)</f>
        <v>36.52</v>
      </c>
      <c r="U482" s="108">
        <f>SUM(U423+U464+U481)</f>
        <v>222.48999999999998</v>
      </c>
      <c r="V482" s="108">
        <f>SUM(V423+V464+V481)</f>
        <v>1447.11</v>
      </c>
      <c r="W482" s="486" t="s">
        <v>215</v>
      </c>
      <c r="X482" s="539"/>
      <c r="Y482" s="487"/>
      <c r="Z482" s="110"/>
      <c r="AA482" s="110"/>
      <c r="AB482" s="138"/>
      <c r="AC482" s="110"/>
      <c r="AD482" s="110"/>
      <c r="AE482" s="138"/>
      <c r="AF482" s="138"/>
      <c r="AG482" s="110"/>
      <c r="AH482" s="110"/>
      <c r="AI482" s="138"/>
      <c r="AJ482" s="138"/>
      <c r="AK482" s="110"/>
      <c r="AL482" s="110"/>
      <c r="AM482" s="110"/>
      <c r="AN482" s="110"/>
      <c r="AO482" s="110"/>
      <c r="AP482" s="110"/>
      <c r="AQ482" s="138"/>
      <c r="AR482" s="110"/>
      <c r="AS482" s="110"/>
      <c r="AT482" s="138"/>
      <c r="AU482" s="138"/>
      <c r="AV482" s="110"/>
      <c r="AW482" s="110"/>
      <c r="AX482" s="138"/>
      <c r="AY482" s="138"/>
      <c r="AZ482" s="110"/>
      <c r="BA482" s="110"/>
      <c r="BB482" s="110"/>
      <c r="BC482" s="110"/>
      <c r="BE482" s="231">
        <f>SUM(BE423+BE464+BE481)</f>
        <v>0.704</v>
      </c>
      <c r="BF482" s="231">
        <f>SUM(BF423+BF464+BF481)</f>
        <v>30.540000000000003</v>
      </c>
      <c r="BG482" s="231">
        <f>SUM(BG423+BG464+BG481)</f>
        <v>73.32</v>
      </c>
      <c r="BH482" s="231">
        <f>SUM(BH423+BH464+BH481)</f>
        <v>277.77</v>
      </c>
      <c r="BI482" s="231">
        <f>SUM(BI423+BI464+BI481)</f>
        <v>630.05</v>
      </c>
      <c r="BJ482" s="231">
        <f>SUM(BJ423+BJ464+BJ481)</f>
        <v>194.4</v>
      </c>
      <c r="BK482" s="231">
        <f>SUM(BK423+BK464+BK481)</f>
        <v>15.729999999999999</v>
      </c>
    </row>
    <row r="483" spans="1:63" ht="15.75" customHeight="1">
      <c r="A483" s="455" t="s">
        <v>41</v>
      </c>
      <c r="B483" s="456"/>
      <c r="C483" s="457"/>
      <c r="D483" s="84"/>
      <c r="E483" s="77"/>
      <c r="F483" s="74"/>
      <c r="G483" s="68"/>
      <c r="H483" s="68"/>
      <c r="I483" s="75"/>
      <c r="J483" s="251"/>
      <c r="K483" s="251"/>
      <c r="L483" s="251"/>
      <c r="M483" s="251"/>
      <c r="N483" s="251"/>
      <c r="O483" s="251"/>
      <c r="P483" s="251"/>
      <c r="Q483" s="74"/>
      <c r="R483" s="77"/>
      <c r="S483" s="80"/>
      <c r="T483" s="81"/>
      <c r="U483" s="68"/>
      <c r="V483" s="77"/>
      <c r="W483" s="458" t="s">
        <v>41</v>
      </c>
      <c r="X483" s="459"/>
      <c r="Y483" s="460"/>
      <c r="Z483" s="68"/>
      <c r="AA483" s="68"/>
      <c r="AB483" s="81"/>
      <c r="AC483" s="68"/>
      <c r="AD483" s="68"/>
      <c r="AE483" s="81"/>
      <c r="AF483" s="81"/>
      <c r="AG483" s="68"/>
      <c r="AH483" s="68"/>
      <c r="AI483" s="81"/>
      <c r="AJ483" s="81"/>
      <c r="AK483" s="68"/>
      <c r="AL483" s="68"/>
      <c r="AM483" s="68"/>
      <c r="AN483" s="68"/>
      <c r="AO483" s="68"/>
      <c r="AP483" s="68"/>
      <c r="AQ483" s="81"/>
      <c r="AR483" s="68"/>
      <c r="AS483" s="68"/>
      <c r="AT483" s="81"/>
      <c r="AU483" s="81"/>
      <c r="AV483" s="68"/>
      <c r="AW483" s="68"/>
      <c r="AX483" s="81"/>
      <c r="AY483" s="81"/>
      <c r="AZ483" s="68"/>
      <c r="BA483" s="68"/>
      <c r="BB483" s="68"/>
      <c r="BC483" s="68"/>
      <c r="BE483" s="251"/>
      <c r="BF483" s="251"/>
      <c r="BG483" s="251"/>
      <c r="BH483" s="251"/>
      <c r="BI483" s="251"/>
      <c r="BJ483" s="251"/>
      <c r="BK483" s="251"/>
    </row>
    <row r="484" spans="1:63" ht="15.75" customHeight="1">
      <c r="A484" s="503" t="s">
        <v>13</v>
      </c>
      <c r="B484" s="503"/>
      <c r="C484" s="503"/>
      <c r="D484" s="84"/>
      <c r="E484" s="77"/>
      <c r="F484" s="74"/>
      <c r="G484" s="68"/>
      <c r="H484" s="68"/>
      <c r="I484" s="75"/>
      <c r="J484" s="251"/>
      <c r="K484" s="251"/>
      <c r="L484" s="251"/>
      <c r="M484" s="251"/>
      <c r="N484" s="251"/>
      <c r="O484" s="251"/>
      <c r="P484" s="251"/>
      <c r="Q484" s="74"/>
      <c r="R484" s="127"/>
      <c r="S484" s="100"/>
      <c r="T484" s="101"/>
      <c r="U484" s="68"/>
      <c r="V484" s="77"/>
      <c r="W484" s="405" t="s">
        <v>13</v>
      </c>
      <c r="X484" s="405"/>
      <c r="Y484" s="405"/>
      <c r="Z484" s="68"/>
      <c r="AA484" s="68"/>
      <c r="AB484" s="101"/>
      <c r="AC484" s="68"/>
      <c r="AD484" s="68"/>
      <c r="AE484" s="101"/>
      <c r="AF484" s="101"/>
      <c r="AG484" s="68"/>
      <c r="AH484" s="68"/>
      <c r="AI484" s="101"/>
      <c r="AJ484" s="101"/>
      <c r="AK484" s="68"/>
      <c r="AL484" s="68"/>
      <c r="AM484" s="68"/>
      <c r="AN484" s="68"/>
      <c r="AO484" s="68"/>
      <c r="AP484" s="101"/>
      <c r="AQ484" s="101"/>
      <c r="AR484" s="68"/>
      <c r="AS484" s="68"/>
      <c r="AT484" s="101"/>
      <c r="AU484" s="101"/>
      <c r="AV484" s="68"/>
      <c r="AW484" s="68"/>
      <c r="AX484" s="101"/>
      <c r="AY484" s="101"/>
      <c r="AZ484" s="68"/>
      <c r="BA484" s="68"/>
      <c r="BB484" s="68"/>
      <c r="BC484" s="68"/>
      <c r="BE484" s="251"/>
      <c r="BF484" s="251"/>
      <c r="BG484" s="251"/>
      <c r="BH484" s="251"/>
      <c r="BI484" s="251"/>
      <c r="BJ484" s="251"/>
      <c r="BK484" s="251"/>
    </row>
    <row r="485" spans="1:63" ht="15.75" customHeight="1">
      <c r="A485" s="476" t="s">
        <v>74</v>
      </c>
      <c r="B485" s="476"/>
      <c r="C485" s="476"/>
      <c r="D485" s="84"/>
      <c r="E485" s="96"/>
      <c r="F485" s="178"/>
      <c r="G485" s="68"/>
      <c r="H485" s="68"/>
      <c r="I485" s="75"/>
      <c r="J485" s="251"/>
      <c r="K485" s="251"/>
      <c r="L485" s="251"/>
      <c r="M485" s="251"/>
      <c r="N485" s="251"/>
      <c r="O485" s="251"/>
      <c r="P485" s="251"/>
      <c r="Q485" s="74"/>
      <c r="R485" s="96"/>
      <c r="S485" s="178"/>
      <c r="T485" s="68"/>
      <c r="U485" s="81"/>
      <c r="V485" s="79"/>
      <c r="W485" s="504" t="s">
        <v>74</v>
      </c>
      <c r="X485" s="504"/>
      <c r="Y485" s="504"/>
      <c r="Z485" s="68"/>
      <c r="AA485" s="175"/>
      <c r="AB485" s="68"/>
      <c r="AC485" s="81"/>
      <c r="AD485" s="81"/>
      <c r="AE485" s="175"/>
      <c r="AF485" s="68"/>
      <c r="AG485" s="81"/>
      <c r="AH485" s="81"/>
      <c r="AI485" s="175"/>
      <c r="AJ485" s="68"/>
      <c r="AK485" s="81"/>
      <c r="AL485" s="81"/>
      <c r="AM485" s="81"/>
      <c r="AN485" s="81"/>
      <c r="AO485" s="68"/>
      <c r="AP485" s="175"/>
      <c r="AQ485" s="68"/>
      <c r="AR485" s="81"/>
      <c r="AS485" s="81"/>
      <c r="AT485" s="175"/>
      <c r="AU485" s="68"/>
      <c r="AV485" s="81"/>
      <c r="AW485" s="81"/>
      <c r="AX485" s="175"/>
      <c r="AY485" s="68"/>
      <c r="AZ485" s="81"/>
      <c r="BA485" s="81"/>
      <c r="BB485" s="81"/>
      <c r="BC485" s="81"/>
      <c r="BE485" s="251"/>
      <c r="BF485" s="251"/>
      <c r="BG485" s="251"/>
      <c r="BH485" s="251"/>
      <c r="BI485" s="251"/>
      <c r="BJ485" s="251"/>
      <c r="BK485" s="251"/>
    </row>
    <row r="486" spans="1:63" ht="15.75" customHeight="1">
      <c r="A486" s="476" t="s">
        <v>111</v>
      </c>
      <c r="B486" s="476"/>
      <c r="C486" s="476"/>
      <c r="D486" s="84"/>
      <c r="E486" s="79">
        <v>150</v>
      </c>
      <c r="F486" s="74"/>
      <c r="G486" s="68"/>
      <c r="H486" s="68"/>
      <c r="I486" s="75"/>
      <c r="J486" s="251"/>
      <c r="K486" s="251"/>
      <c r="L486" s="251"/>
      <c r="M486" s="251"/>
      <c r="N486" s="251"/>
      <c r="O486" s="251"/>
      <c r="P486" s="251"/>
      <c r="Q486" s="74"/>
      <c r="R486" s="79">
        <v>210</v>
      </c>
      <c r="S486" s="74"/>
      <c r="T486" s="68"/>
      <c r="U486" s="81"/>
      <c r="V486" s="79"/>
      <c r="W486" s="505" t="s">
        <v>111</v>
      </c>
      <c r="X486" s="505"/>
      <c r="Y486" s="505"/>
      <c r="Z486" s="68"/>
      <c r="AA486" s="81" t="s">
        <v>79</v>
      </c>
      <c r="AB486" s="68"/>
      <c r="AC486" s="81"/>
      <c r="AD486" s="81"/>
      <c r="AE486" s="68"/>
      <c r="AF486" s="68"/>
      <c r="AG486" s="81"/>
      <c r="AH486" s="81"/>
      <c r="AI486" s="68"/>
      <c r="AJ486" s="68"/>
      <c r="AK486" s="81"/>
      <c r="AL486" s="81"/>
      <c r="AM486" s="81"/>
      <c r="AN486" s="81"/>
      <c r="AO486" s="68"/>
      <c r="AP486" s="81" t="s">
        <v>80</v>
      </c>
      <c r="AQ486" s="68"/>
      <c r="AR486" s="81"/>
      <c r="AS486" s="81"/>
      <c r="AT486" s="68"/>
      <c r="AU486" s="68"/>
      <c r="AV486" s="81"/>
      <c r="AW486" s="81"/>
      <c r="AX486" s="68"/>
      <c r="AY486" s="68"/>
      <c r="AZ486" s="81"/>
      <c r="BA486" s="81"/>
      <c r="BB486" s="81"/>
      <c r="BC486" s="81"/>
      <c r="BE486" s="251"/>
      <c r="BF486" s="251"/>
      <c r="BG486" s="251"/>
      <c r="BH486" s="251"/>
      <c r="BI486" s="251"/>
      <c r="BJ486" s="251"/>
      <c r="BK486" s="251"/>
    </row>
    <row r="487" spans="1:63" ht="15.75" customHeight="1">
      <c r="A487" s="476" t="s">
        <v>245</v>
      </c>
      <c r="B487" s="476"/>
      <c r="C487" s="476"/>
      <c r="D487" s="173"/>
      <c r="E487" s="174"/>
      <c r="F487" s="178"/>
      <c r="G487" s="68"/>
      <c r="H487" s="68"/>
      <c r="I487" s="75"/>
      <c r="J487" s="251"/>
      <c r="K487" s="251"/>
      <c r="L487" s="251"/>
      <c r="M487" s="251"/>
      <c r="N487" s="251"/>
      <c r="O487" s="251"/>
      <c r="P487" s="251"/>
      <c r="Q487" s="178"/>
      <c r="R487" s="96"/>
      <c r="S487" s="178"/>
      <c r="T487" s="68"/>
      <c r="U487" s="81"/>
      <c r="V487" s="79"/>
      <c r="W487" s="505" t="s">
        <v>139</v>
      </c>
      <c r="X487" s="505"/>
      <c r="Y487" s="505"/>
      <c r="Z487" s="175"/>
      <c r="AA487" s="176"/>
      <c r="AB487" s="68"/>
      <c r="AC487" s="81"/>
      <c r="AD487" s="81"/>
      <c r="AE487" s="175"/>
      <c r="AF487" s="68"/>
      <c r="AG487" s="81"/>
      <c r="AH487" s="81"/>
      <c r="AI487" s="175"/>
      <c r="AJ487" s="68"/>
      <c r="AK487" s="81"/>
      <c r="AL487" s="81"/>
      <c r="AM487" s="81"/>
      <c r="AN487" s="81"/>
      <c r="AO487" s="175"/>
      <c r="AP487" s="175"/>
      <c r="AQ487" s="68"/>
      <c r="AR487" s="81"/>
      <c r="AS487" s="81"/>
      <c r="AT487" s="175"/>
      <c r="AU487" s="68"/>
      <c r="AV487" s="81"/>
      <c r="AW487" s="81"/>
      <c r="AX487" s="175"/>
      <c r="AY487" s="68"/>
      <c r="AZ487" s="81"/>
      <c r="BA487" s="81"/>
      <c r="BB487" s="81"/>
      <c r="BC487" s="81"/>
      <c r="BE487" s="251"/>
      <c r="BF487" s="251"/>
      <c r="BG487" s="251"/>
      <c r="BH487" s="251"/>
      <c r="BI487" s="251"/>
      <c r="BJ487" s="251"/>
      <c r="BK487" s="251"/>
    </row>
    <row r="488" spans="1:63" ht="15.75" customHeight="1">
      <c r="A488" s="433" t="s">
        <v>25</v>
      </c>
      <c r="B488" s="433"/>
      <c r="C488" s="433"/>
      <c r="D488" s="84">
        <v>75</v>
      </c>
      <c r="E488" s="77">
        <v>75</v>
      </c>
      <c r="F488" s="74"/>
      <c r="G488" s="68"/>
      <c r="H488" s="68"/>
      <c r="I488" s="75"/>
      <c r="J488" s="251"/>
      <c r="K488" s="251"/>
      <c r="L488" s="251"/>
      <c r="M488" s="251"/>
      <c r="N488" s="251"/>
      <c r="O488" s="251"/>
      <c r="P488" s="251"/>
      <c r="Q488" s="74">
        <v>100</v>
      </c>
      <c r="R488" s="77">
        <v>100</v>
      </c>
      <c r="S488" s="74"/>
      <c r="T488" s="68"/>
      <c r="U488" s="81"/>
      <c r="V488" s="79"/>
      <c r="W488" s="506" t="s">
        <v>25</v>
      </c>
      <c r="X488" s="506"/>
      <c r="Y488" s="506"/>
      <c r="Z488" s="68">
        <v>75</v>
      </c>
      <c r="AA488" s="68">
        <v>75</v>
      </c>
      <c r="AB488" s="68"/>
      <c r="AC488" s="81"/>
      <c r="AD488" s="81"/>
      <c r="AE488" s="68"/>
      <c r="AF488" s="68"/>
      <c r="AG488" s="81"/>
      <c r="AH488" s="81"/>
      <c r="AI488" s="68"/>
      <c r="AJ488" s="68"/>
      <c r="AK488" s="81"/>
      <c r="AL488" s="81"/>
      <c r="AM488" s="81"/>
      <c r="AN488" s="81"/>
      <c r="AO488" s="68">
        <v>100</v>
      </c>
      <c r="AP488" s="68">
        <v>100</v>
      </c>
      <c r="AQ488" s="68"/>
      <c r="AR488" s="81"/>
      <c r="AS488" s="81"/>
      <c r="AT488" s="68"/>
      <c r="AU488" s="68"/>
      <c r="AV488" s="81"/>
      <c r="AW488" s="81"/>
      <c r="AX488" s="68"/>
      <c r="AY488" s="68"/>
      <c r="AZ488" s="81"/>
      <c r="BA488" s="81"/>
      <c r="BB488" s="81"/>
      <c r="BC488" s="81"/>
      <c r="BE488" s="251"/>
      <c r="BF488" s="251"/>
      <c r="BG488" s="251"/>
      <c r="BH488" s="251"/>
      <c r="BI488" s="251"/>
      <c r="BJ488" s="251"/>
      <c r="BK488" s="251"/>
    </row>
    <row r="489" spans="1:63" ht="15.75" customHeight="1">
      <c r="A489" s="433" t="s">
        <v>112</v>
      </c>
      <c r="B489" s="433"/>
      <c r="C489" s="433"/>
      <c r="D489" s="84">
        <v>23</v>
      </c>
      <c r="E489" s="77">
        <v>23</v>
      </c>
      <c r="F489" s="74"/>
      <c r="G489" s="68"/>
      <c r="H489" s="68"/>
      <c r="I489" s="75"/>
      <c r="J489" s="251"/>
      <c r="K489" s="251"/>
      <c r="L489" s="251"/>
      <c r="M489" s="251"/>
      <c r="N489" s="251"/>
      <c r="O489" s="251"/>
      <c r="P489" s="251"/>
      <c r="Q489" s="74">
        <v>40</v>
      </c>
      <c r="R489" s="77">
        <v>40</v>
      </c>
      <c r="S489" s="74"/>
      <c r="T489" s="68"/>
      <c r="U489" s="81"/>
      <c r="V489" s="79"/>
      <c r="W489" s="506" t="s">
        <v>112</v>
      </c>
      <c r="X489" s="506"/>
      <c r="Y489" s="506"/>
      <c r="Z489" s="68">
        <v>23</v>
      </c>
      <c r="AA489" s="68">
        <v>23</v>
      </c>
      <c r="AB489" s="68"/>
      <c r="AC489" s="81"/>
      <c r="AD489" s="81"/>
      <c r="AE489" s="68"/>
      <c r="AF489" s="68"/>
      <c r="AG489" s="81"/>
      <c r="AH489" s="81"/>
      <c r="AI489" s="68"/>
      <c r="AJ489" s="68"/>
      <c r="AK489" s="81"/>
      <c r="AL489" s="81"/>
      <c r="AM489" s="81"/>
      <c r="AN489" s="81"/>
      <c r="AO489" s="68">
        <v>40</v>
      </c>
      <c r="AP489" s="68">
        <v>40</v>
      </c>
      <c r="AQ489" s="68"/>
      <c r="AR489" s="81"/>
      <c r="AS489" s="81"/>
      <c r="AT489" s="68"/>
      <c r="AU489" s="68"/>
      <c r="AV489" s="81"/>
      <c r="AW489" s="81"/>
      <c r="AX489" s="68"/>
      <c r="AY489" s="68"/>
      <c r="AZ489" s="81"/>
      <c r="BA489" s="81"/>
      <c r="BB489" s="81"/>
      <c r="BC489" s="81"/>
      <c r="BE489" s="251"/>
      <c r="BF489" s="251"/>
      <c r="BG489" s="251"/>
      <c r="BH489" s="251"/>
      <c r="BI489" s="251"/>
      <c r="BJ489" s="251"/>
      <c r="BK489" s="251"/>
    </row>
    <row r="490" spans="1:63" ht="15.75" customHeight="1">
      <c r="A490" s="433" t="s">
        <v>27</v>
      </c>
      <c r="B490" s="433"/>
      <c r="C490" s="433"/>
      <c r="D490" s="84">
        <v>4.5</v>
      </c>
      <c r="E490" s="77">
        <v>4.5</v>
      </c>
      <c r="F490" s="74"/>
      <c r="G490" s="68"/>
      <c r="H490" s="68"/>
      <c r="I490" s="75"/>
      <c r="J490" s="251"/>
      <c r="K490" s="251"/>
      <c r="L490" s="251"/>
      <c r="M490" s="251"/>
      <c r="N490" s="251"/>
      <c r="O490" s="251"/>
      <c r="P490" s="251"/>
      <c r="Q490" s="74">
        <v>6</v>
      </c>
      <c r="R490" s="77">
        <v>6</v>
      </c>
      <c r="S490" s="74"/>
      <c r="T490" s="68"/>
      <c r="U490" s="68"/>
      <c r="V490" s="77"/>
      <c r="W490" s="506" t="s">
        <v>27</v>
      </c>
      <c r="X490" s="506"/>
      <c r="Y490" s="506"/>
      <c r="Z490" s="68">
        <v>4.5</v>
      </c>
      <c r="AA490" s="68">
        <v>4.5</v>
      </c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>
        <v>6</v>
      </c>
      <c r="AP490" s="68">
        <v>6</v>
      </c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E490" s="251"/>
      <c r="BF490" s="251"/>
      <c r="BG490" s="251"/>
      <c r="BH490" s="251"/>
      <c r="BI490" s="251"/>
      <c r="BJ490" s="251"/>
      <c r="BK490" s="251"/>
    </row>
    <row r="491" spans="1:63" ht="15.75" customHeight="1">
      <c r="A491" s="433" t="s">
        <v>28</v>
      </c>
      <c r="B491" s="433"/>
      <c r="C491" s="433"/>
      <c r="D491" s="84">
        <v>5</v>
      </c>
      <c r="E491" s="77">
        <v>5</v>
      </c>
      <c r="F491" s="74"/>
      <c r="G491" s="68"/>
      <c r="H491" s="68"/>
      <c r="I491" s="75"/>
      <c r="J491" s="251"/>
      <c r="K491" s="251"/>
      <c r="L491" s="251"/>
      <c r="M491" s="251"/>
      <c r="N491" s="251"/>
      <c r="O491" s="251"/>
      <c r="P491" s="251"/>
      <c r="Q491" s="74">
        <v>8</v>
      </c>
      <c r="R491" s="77">
        <v>8</v>
      </c>
      <c r="S491" s="74"/>
      <c r="T491" s="68"/>
      <c r="U491" s="68"/>
      <c r="V491" s="77"/>
      <c r="W491" s="506" t="s">
        <v>28</v>
      </c>
      <c r="X491" s="506"/>
      <c r="Y491" s="506"/>
      <c r="Z491" s="68">
        <v>8</v>
      </c>
      <c r="AA491" s="68">
        <v>8</v>
      </c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>
        <v>10</v>
      </c>
      <c r="AP491" s="68">
        <v>10</v>
      </c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E491" s="251"/>
      <c r="BF491" s="251"/>
      <c r="BG491" s="251"/>
      <c r="BH491" s="251"/>
      <c r="BI491" s="251"/>
      <c r="BJ491" s="251"/>
      <c r="BK491" s="251"/>
    </row>
    <row r="492" spans="1:63" ht="15.75" customHeight="1">
      <c r="A492" s="433" t="s">
        <v>66</v>
      </c>
      <c r="B492" s="433"/>
      <c r="C492" s="433"/>
      <c r="D492" s="84">
        <v>56</v>
      </c>
      <c r="E492" s="77">
        <v>56</v>
      </c>
      <c r="F492" s="74"/>
      <c r="G492" s="68"/>
      <c r="H492" s="68"/>
      <c r="I492" s="75"/>
      <c r="J492" s="251"/>
      <c r="K492" s="251"/>
      <c r="L492" s="251"/>
      <c r="M492" s="251"/>
      <c r="N492" s="251"/>
      <c r="O492" s="251"/>
      <c r="P492" s="251"/>
      <c r="Q492" s="74">
        <v>75</v>
      </c>
      <c r="R492" s="77">
        <v>75</v>
      </c>
      <c r="S492" s="118"/>
      <c r="T492" s="119"/>
      <c r="U492" s="68"/>
      <c r="V492" s="77"/>
      <c r="W492" s="506" t="s">
        <v>66</v>
      </c>
      <c r="X492" s="506"/>
      <c r="Y492" s="506"/>
      <c r="Z492" s="68">
        <v>56</v>
      </c>
      <c r="AA492" s="68">
        <v>56</v>
      </c>
      <c r="AB492" s="119"/>
      <c r="AC492" s="68"/>
      <c r="AD492" s="68"/>
      <c r="AE492" s="119"/>
      <c r="AF492" s="119"/>
      <c r="AG492" s="68"/>
      <c r="AH492" s="68"/>
      <c r="AI492" s="119"/>
      <c r="AJ492" s="119"/>
      <c r="AK492" s="68"/>
      <c r="AL492" s="68"/>
      <c r="AM492" s="68"/>
      <c r="AN492" s="68"/>
      <c r="AO492" s="68">
        <v>75</v>
      </c>
      <c r="AP492" s="68">
        <v>75</v>
      </c>
      <c r="AQ492" s="119"/>
      <c r="AR492" s="68"/>
      <c r="AS492" s="68"/>
      <c r="AT492" s="119"/>
      <c r="AU492" s="119"/>
      <c r="AV492" s="68"/>
      <c r="AW492" s="68"/>
      <c r="AX492" s="119"/>
      <c r="AY492" s="119"/>
      <c r="AZ492" s="68"/>
      <c r="BA492" s="68"/>
      <c r="BB492" s="68"/>
      <c r="BC492" s="68"/>
      <c r="BE492" s="251"/>
      <c r="BF492" s="251"/>
      <c r="BG492" s="251"/>
      <c r="BH492" s="251"/>
      <c r="BI492" s="251"/>
      <c r="BJ492" s="251"/>
      <c r="BK492" s="251"/>
    </row>
    <row r="493" spans="1:63" ht="15.75" customHeight="1">
      <c r="A493" s="433"/>
      <c r="B493" s="433"/>
      <c r="C493" s="433"/>
      <c r="D493" s="84"/>
      <c r="E493" s="77"/>
      <c r="F493" s="80">
        <v>2.85</v>
      </c>
      <c r="G493" s="81">
        <v>5.01</v>
      </c>
      <c r="H493" s="81">
        <v>14.29</v>
      </c>
      <c r="I493" s="265">
        <v>114</v>
      </c>
      <c r="J493" s="224"/>
      <c r="K493" s="224"/>
      <c r="L493" s="224">
        <v>20</v>
      </c>
      <c r="M493" s="224">
        <v>51.3</v>
      </c>
      <c r="N493" s="224">
        <v>145.2</v>
      </c>
      <c r="O493" s="225">
        <v>96.1</v>
      </c>
      <c r="P493" s="225">
        <v>3.12</v>
      </c>
      <c r="Q493" s="84"/>
      <c r="R493" s="77"/>
      <c r="S493" s="80">
        <v>3.79</v>
      </c>
      <c r="T493" s="81">
        <v>5.48</v>
      </c>
      <c r="U493" s="81">
        <v>19.03</v>
      </c>
      <c r="V493" s="79">
        <v>141</v>
      </c>
      <c r="W493" s="507"/>
      <c r="X493" s="507"/>
      <c r="Y493" s="507"/>
      <c r="Z493" s="68"/>
      <c r="AA493" s="68"/>
      <c r="AB493" s="81">
        <v>82</v>
      </c>
      <c r="AC493" s="68">
        <v>54.1</v>
      </c>
      <c r="AD493" s="68">
        <v>13.8</v>
      </c>
      <c r="AE493" s="81">
        <v>29.5</v>
      </c>
      <c r="AF493" s="81">
        <v>76.6</v>
      </c>
      <c r="AG493" s="68">
        <v>0.82</v>
      </c>
      <c r="AH493" s="68">
        <v>20</v>
      </c>
      <c r="AI493" s="81">
        <v>15</v>
      </c>
      <c r="AJ493" s="81">
        <v>0.42</v>
      </c>
      <c r="AK493" s="68">
        <v>0.09</v>
      </c>
      <c r="AL493" s="68">
        <v>0.03</v>
      </c>
      <c r="AM493" s="68">
        <v>0.22</v>
      </c>
      <c r="AN493" s="68"/>
      <c r="AO493" s="68"/>
      <c r="AP493" s="68"/>
      <c r="AQ493" s="81">
        <v>83.5</v>
      </c>
      <c r="AR493" s="68">
        <v>71.6</v>
      </c>
      <c r="AS493" s="68">
        <v>17.8</v>
      </c>
      <c r="AT493" s="81">
        <v>39.4</v>
      </c>
      <c r="AU493" s="81">
        <v>101.6</v>
      </c>
      <c r="AV493" s="68">
        <v>1.08</v>
      </c>
      <c r="AW493" s="68">
        <v>20</v>
      </c>
      <c r="AX493" s="81">
        <v>15</v>
      </c>
      <c r="AY493" s="81">
        <v>0.54</v>
      </c>
      <c r="AZ493" s="68">
        <v>0.13</v>
      </c>
      <c r="BA493" s="68">
        <v>0.03</v>
      </c>
      <c r="BB493" s="68">
        <v>0.3</v>
      </c>
      <c r="BC493" s="68"/>
      <c r="BE493" s="223">
        <v>0.15</v>
      </c>
      <c r="BF493" s="224"/>
      <c r="BG493" s="224">
        <v>20</v>
      </c>
      <c r="BH493" s="224">
        <v>58.6</v>
      </c>
      <c r="BI493" s="224">
        <v>147.7</v>
      </c>
      <c r="BJ493" s="224">
        <v>98.1</v>
      </c>
      <c r="BK493" s="225">
        <v>3.32</v>
      </c>
    </row>
    <row r="494" spans="1:63" ht="12.75" customHeight="1" hidden="1">
      <c r="A494" s="404"/>
      <c r="B494" s="404"/>
      <c r="C494" s="404"/>
      <c r="D494" s="84"/>
      <c r="E494" s="79"/>
      <c r="F494" s="80"/>
      <c r="G494" s="81"/>
      <c r="H494" s="81"/>
      <c r="I494" s="82"/>
      <c r="J494" s="252"/>
      <c r="K494" s="252"/>
      <c r="L494" s="252"/>
      <c r="M494" s="252"/>
      <c r="N494" s="252"/>
      <c r="O494" s="252"/>
      <c r="P494" s="252"/>
      <c r="Q494" s="74"/>
      <c r="R494" s="79"/>
      <c r="S494" s="80"/>
      <c r="T494" s="81"/>
      <c r="U494" s="81"/>
      <c r="V494" s="79"/>
      <c r="W494" s="405" t="s">
        <v>152</v>
      </c>
      <c r="X494" s="405"/>
      <c r="Y494" s="405"/>
      <c r="Z494" s="68"/>
      <c r="AA494" s="81">
        <v>45</v>
      </c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68"/>
      <c r="AP494" s="81">
        <v>45</v>
      </c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E494" s="252"/>
      <c r="BF494" s="252"/>
      <c r="BG494" s="252"/>
      <c r="BH494" s="252"/>
      <c r="BI494" s="252"/>
      <c r="BJ494" s="252"/>
      <c r="BK494" s="252"/>
    </row>
    <row r="495" spans="1:63" ht="12.75" customHeight="1" hidden="1">
      <c r="A495" s="402"/>
      <c r="B495" s="402"/>
      <c r="C495" s="402"/>
      <c r="D495" s="84"/>
      <c r="E495" s="79"/>
      <c r="F495" s="80"/>
      <c r="G495" s="81"/>
      <c r="H495" s="81"/>
      <c r="I495" s="82"/>
      <c r="J495" s="252"/>
      <c r="K495" s="252"/>
      <c r="L495" s="252"/>
      <c r="M495" s="252"/>
      <c r="N495" s="252"/>
      <c r="O495" s="252"/>
      <c r="P495" s="252"/>
      <c r="Q495" s="74"/>
      <c r="R495" s="79"/>
      <c r="S495" s="80"/>
      <c r="T495" s="81"/>
      <c r="U495" s="81"/>
      <c r="V495" s="79"/>
      <c r="W495" s="403" t="s">
        <v>28</v>
      </c>
      <c r="X495" s="403"/>
      <c r="Y495" s="403"/>
      <c r="Z495" s="68">
        <v>5</v>
      </c>
      <c r="AA495" s="81">
        <v>5</v>
      </c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68">
        <v>5</v>
      </c>
      <c r="AP495" s="81">
        <v>5</v>
      </c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E495" s="252"/>
      <c r="BF495" s="252"/>
      <c r="BG495" s="252"/>
      <c r="BH495" s="252"/>
      <c r="BI495" s="252"/>
      <c r="BJ495" s="252"/>
      <c r="BK495" s="252"/>
    </row>
    <row r="496" spans="1:63" ht="18.75" customHeight="1" hidden="1">
      <c r="A496" s="407"/>
      <c r="B496" s="407"/>
      <c r="C496" s="407"/>
      <c r="D496" s="84"/>
      <c r="E496" s="79"/>
      <c r="F496" s="80"/>
      <c r="G496" s="81"/>
      <c r="H496" s="81"/>
      <c r="I496" s="82"/>
      <c r="J496" s="252"/>
      <c r="K496" s="252"/>
      <c r="L496" s="252"/>
      <c r="M496" s="252"/>
      <c r="N496" s="252"/>
      <c r="O496" s="252"/>
      <c r="P496" s="252"/>
      <c r="Q496" s="74"/>
      <c r="R496" s="79"/>
      <c r="S496" s="80"/>
      <c r="T496" s="81"/>
      <c r="U496" s="81"/>
      <c r="V496" s="7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E496" s="252"/>
      <c r="BF496" s="252"/>
      <c r="BG496" s="252"/>
      <c r="BH496" s="252"/>
      <c r="BI496" s="252"/>
      <c r="BJ496" s="252"/>
      <c r="BK496" s="252"/>
    </row>
    <row r="497" spans="1:63" ht="15.75" customHeight="1" hidden="1">
      <c r="A497" s="404"/>
      <c r="B497" s="404"/>
      <c r="C497" s="404"/>
      <c r="D497" s="84"/>
      <c r="E497" s="77"/>
      <c r="F497" s="86"/>
      <c r="G497" s="87"/>
      <c r="H497" s="87"/>
      <c r="I497" s="88"/>
      <c r="J497" s="253"/>
      <c r="K497" s="253"/>
      <c r="L497" s="253"/>
      <c r="M497" s="253"/>
      <c r="N497" s="253"/>
      <c r="O497" s="253"/>
      <c r="P497" s="253"/>
      <c r="Q497" s="74"/>
      <c r="R497" s="77"/>
      <c r="S497" s="86"/>
      <c r="T497" s="87"/>
      <c r="U497" s="88"/>
      <c r="V497" s="89"/>
      <c r="W497" s="405"/>
      <c r="X497" s="405"/>
      <c r="Y497" s="405"/>
      <c r="Z497" s="68"/>
      <c r="AA497" s="68"/>
      <c r="AB497" s="87">
        <v>195.2</v>
      </c>
      <c r="AC497" s="87">
        <v>50.2</v>
      </c>
      <c r="AD497" s="87">
        <v>96.1</v>
      </c>
      <c r="AE497" s="87">
        <v>13.4</v>
      </c>
      <c r="AF497" s="87">
        <v>77.6</v>
      </c>
      <c r="AG497" s="87">
        <v>0.71</v>
      </c>
      <c r="AH497" s="87">
        <v>46</v>
      </c>
      <c r="AI497" s="87">
        <v>32</v>
      </c>
      <c r="AJ497" s="87">
        <v>0.49</v>
      </c>
      <c r="AK497" s="87">
        <v>0.05</v>
      </c>
      <c r="AL497" s="87">
        <v>0.05</v>
      </c>
      <c r="AM497" s="87">
        <v>0.51</v>
      </c>
      <c r="AN497" s="87">
        <v>0.07</v>
      </c>
      <c r="AO497" s="68"/>
      <c r="AP497" s="68"/>
      <c r="AQ497" s="87">
        <v>195.2</v>
      </c>
      <c r="AR497" s="87">
        <v>50.2</v>
      </c>
      <c r="AS497" s="87">
        <v>96.1</v>
      </c>
      <c r="AT497" s="87">
        <v>13.4</v>
      </c>
      <c r="AU497" s="87">
        <v>77.6</v>
      </c>
      <c r="AV497" s="87">
        <v>0.71</v>
      </c>
      <c r="AW497" s="87">
        <v>46</v>
      </c>
      <c r="AX497" s="87">
        <v>32</v>
      </c>
      <c r="AY497" s="87">
        <v>0.49</v>
      </c>
      <c r="AZ497" s="87">
        <v>0.05</v>
      </c>
      <c r="BA497" s="87">
        <v>0.05</v>
      </c>
      <c r="BB497" s="87">
        <v>0.51</v>
      </c>
      <c r="BC497" s="87">
        <v>0.07</v>
      </c>
      <c r="BE497" s="253"/>
      <c r="BF497" s="253"/>
      <c r="BG497" s="253"/>
      <c r="BH497" s="253"/>
      <c r="BI497" s="253"/>
      <c r="BJ497" s="253"/>
      <c r="BK497" s="253"/>
    </row>
    <row r="498" spans="1:63" ht="15.75" customHeight="1">
      <c r="A498" s="404" t="s">
        <v>177</v>
      </c>
      <c r="B498" s="404"/>
      <c r="C498" s="404"/>
      <c r="D498" s="84"/>
      <c r="E498" s="79">
        <v>150</v>
      </c>
      <c r="F498" s="74"/>
      <c r="G498" s="68"/>
      <c r="H498" s="68"/>
      <c r="I498" s="75"/>
      <c r="J498" s="251"/>
      <c r="K498" s="251"/>
      <c r="L498" s="251"/>
      <c r="M498" s="251"/>
      <c r="N498" s="251"/>
      <c r="O498" s="251"/>
      <c r="P498" s="251"/>
      <c r="Q498" s="74"/>
      <c r="R498" s="79">
        <v>180</v>
      </c>
      <c r="S498" s="74"/>
      <c r="T498" s="68"/>
      <c r="U498" s="81"/>
      <c r="V498" s="79"/>
      <c r="W498" s="405" t="s">
        <v>77</v>
      </c>
      <c r="X498" s="405"/>
      <c r="Y498" s="405"/>
      <c r="Z498" s="119"/>
      <c r="AA498" s="119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E498" s="251"/>
      <c r="BF498" s="251"/>
      <c r="BG498" s="251"/>
      <c r="BH498" s="251"/>
      <c r="BI498" s="251"/>
      <c r="BJ498" s="251"/>
      <c r="BK498" s="251"/>
    </row>
    <row r="499" spans="1:63" ht="15.75" customHeight="1">
      <c r="A499" s="402" t="s">
        <v>82</v>
      </c>
      <c r="B499" s="402"/>
      <c r="C499" s="402"/>
      <c r="D499" s="84">
        <v>0.2</v>
      </c>
      <c r="E499" s="77">
        <v>0.2</v>
      </c>
      <c r="F499" s="74"/>
      <c r="G499" s="68"/>
      <c r="H499" s="68"/>
      <c r="I499" s="75"/>
      <c r="J499" s="251"/>
      <c r="K499" s="251"/>
      <c r="L499" s="251"/>
      <c r="M499" s="251"/>
      <c r="N499" s="251"/>
      <c r="O499" s="251"/>
      <c r="P499" s="251"/>
      <c r="Q499" s="74">
        <v>0.3</v>
      </c>
      <c r="R499" s="77">
        <v>0.3</v>
      </c>
      <c r="S499" s="74"/>
      <c r="T499" s="68"/>
      <c r="U499" s="68"/>
      <c r="V499" s="77"/>
      <c r="W499" s="405" t="s">
        <v>158</v>
      </c>
      <c r="X499" s="405"/>
      <c r="Y499" s="405"/>
      <c r="Z499" s="68"/>
      <c r="AA499" s="81">
        <v>150</v>
      </c>
      <c r="AB499" s="68"/>
      <c r="AC499" s="87"/>
      <c r="AD499" s="87"/>
      <c r="AE499" s="68"/>
      <c r="AF499" s="68"/>
      <c r="AG499" s="87"/>
      <c r="AH499" s="87"/>
      <c r="AI499" s="68"/>
      <c r="AJ499" s="68"/>
      <c r="AK499" s="87"/>
      <c r="AL499" s="87"/>
      <c r="AM499" s="87"/>
      <c r="AN499" s="87"/>
      <c r="AO499" s="68"/>
      <c r="AP499" s="81">
        <v>180</v>
      </c>
      <c r="AQ499" s="68"/>
      <c r="AR499" s="87"/>
      <c r="AS499" s="87"/>
      <c r="AT499" s="68"/>
      <c r="AU499" s="68"/>
      <c r="AV499" s="87"/>
      <c r="AW499" s="87"/>
      <c r="AX499" s="68"/>
      <c r="AY499" s="68"/>
      <c r="AZ499" s="87"/>
      <c r="BA499" s="87"/>
      <c r="BB499" s="87"/>
      <c r="BC499" s="87"/>
      <c r="BE499" s="251"/>
      <c r="BF499" s="251"/>
      <c r="BG499" s="251"/>
      <c r="BH499" s="251"/>
      <c r="BI499" s="251"/>
      <c r="BJ499" s="251"/>
      <c r="BK499" s="251"/>
    </row>
    <row r="500" spans="1:63" ht="15.75" customHeight="1">
      <c r="A500" s="402" t="s">
        <v>6</v>
      </c>
      <c r="B500" s="402"/>
      <c r="C500" s="402"/>
      <c r="D500" s="84">
        <v>7</v>
      </c>
      <c r="E500" s="77">
        <v>7</v>
      </c>
      <c r="F500" s="80"/>
      <c r="G500" s="81"/>
      <c r="H500" s="81"/>
      <c r="I500" s="82"/>
      <c r="J500" s="252"/>
      <c r="K500" s="252"/>
      <c r="L500" s="252"/>
      <c r="M500" s="252"/>
      <c r="N500" s="252"/>
      <c r="O500" s="252"/>
      <c r="P500" s="252"/>
      <c r="Q500" s="74">
        <v>10</v>
      </c>
      <c r="R500" s="77">
        <v>10</v>
      </c>
      <c r="S500" s="80"/>
      <c r="T500" s="81"/>
      <c r="U500" s="68"/>
      <c r="V500" s="77"/>
      <c r="W500" s="403" t="s">
        <v>76</v>
      </c>
      <c r="X500" s="403"/>
      <c r="Y500" s="403"/>
      <c r="Z500" s="68">
        <v>2</v>
      </c>
      <c r="AA500" s="68">
        <v>2</v>
      </c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>
        <v>3</v>
      </c>
      <c r="AP500" s="68">
        <v>3</v>
      </c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E500" s="252"/>
      <c r="BF500" s="252"/>
      <c r="BG500" s="252"/>
      <c r="BH500" s="252"/>
      <c r="BI500" s="252"/>
      <c r="BJ500" s="252"/>
      <c r="BK500" s="252"/>
    </row>
    <row r="501" spans="1:63" ht="15.75" customHeight="1">
      <c r="A501" s="402" t="s">
        <v>25</v>
      </c>
      <c r="B501" s="402"/>
      <c r="C501" s="402"/>
      <c r="D501" s="84">
        <v>92</v>
      </c>
      <c r="E501" s="77">
        <v>90</v>
      </c>
      <c r="F501" s="80"/>
      <c r="G501" s="81"/>
      <c r="H501" s="81"/>
      <c r="I501" s="82"/>
      <c r="J501" s="252"/>
      <c r="K501" s="252"/>
      <c r="L501" s="252"/>
      <c r="M501" s="252"/>
      <c r="N501" s="252"/>
      <c r="O501" s="252"/>
      <c r="P501" s="252"/>
      <c r="Q501" s="74">
        <v>92</v>
      </c>
      <c r="R501" s="77">
        <v>90</v>
      </c>
      <c r="S501" s="80"/>
      <c r="T501" s="81"/>
      <c r="U501" s="68"/>
      <c r="V501" s="77"/>
      <c r="W501" s="403" t="s">
        <v>25</v>
      </c>
      <c r="X501" s="403"/>
      <c r="Y501" s="403"/>
      <c r="Z501" s="68">
        <v>75</v>
      </c>
      <c r="AA501" s="68">
        <v>75</v>
      </c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>
        <v>90</v>
      </c>
      <c r="AP501" s="68">
        <v>90</v>
      </c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E501" s="252"/>
      <c r="BF501" s="252"/>
      <c r="BG501" s="252"/>
      <c r="BH501" s="252"/>
      <c r="BI501" s="252"/>
      <c r="BJ501" s="252"/>
      <c r="BK501" s="252"/>
    </row>
    <row r="502" spans="1:63" ht="15.75" customHeight="1">
      <c r="A502" s="402" t="s">
        <v>66</v>
      </c>
      <c r="B502" s="402"/>
      <c r="C502" s="402"/>
      <c r="D502" s="84">
        <v>40</v>
      </c>
      <c r="E502" s="77">
        <v>40</v>
      </c>
      <c r="F502" s="252">
        <v>2.65</v>
      </c>
      <c r="G502" s="252">
        <v>2.33</v>
      </c>
      <c r="H502" s="252">
        <v>11.31</v>
      </c>
      <c r="I502" s="252">
        <v>77</v>
      </c>
      <c r="J502" s="348">
        <v>0.04</v>
      </c>
      <c r="K502" s="349">
        <v>1.19</v>
      </c>
      <c r="L502" s="349">
        <v>18</v>
      </c>
      <c r="M502" s="349">
        <v>112</v>
      </c>
      <c r="N502" s="349">
        <v>82.6</v>
      </c>
      <c r="O502" s="349">
        <v>13.5</v>
      </c>
      <c r="P502" s="142">
        <v>0.28</v>
      </c>
      <c r="Q502" s="74">
        <v>60</v>
      </c>
      <c r="R502" s="77">
        <v>60</v>
      </c>
      <c r="S502" s="252">
        <v>2.67</v>
      </c>
      <c r="T502" s="252">
        <v>2.34</v>
      </c>
      <c r="U502" s="251">
        <v>14.31</v>
      </c>
      <c r="V502" s="251">
        <v>89</v>
      </c>
      <c r="W502" s="193"/>
      <c r="X502" s="193"/>
      <c r="Y502" s="193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E502" s="348">
        <v>0.04</v>
      </c>
      <c r="BF502" s="349">
        <v>1.2</v>
      </c>
      <c r="BG502" s="349">
        <v>18</v>
      </c>
      <c r="BH502" s="349">
        <v>113.9</v>
      </c>
      <c r="BI502" s="349">
        <v>83.5</v>
      </c>
      <c r="BJ502" s="349">
        <v>13.9</v>
      </c>
      <c r="BK502" s="142">
        <v>0.28</v>
      </c>
    </row>
    <row r="503" spans="1:63" s="1" customFormat="1" ht="15">
      <c r="A503" s="379" t="s">
        <v>152</v>
      </c>
      <c r="B503" s="380"/>
      <c r="C503" s="381"/>
      <c r="D503" s="23"/>
      <c r="E503" s="12">
        <v>45</v>
      </c>
      <c r="F503" s="15"/>
      <c r="G503" s="16"/>
      <c r="H503" s="16"/>
      <c r="I503" s="24"/>
      <c r="J503" s="16"/>
      <c r="K503" s="16"/>
      <c r="L503" s="16"/>
      <c r="M503" s="16"/>
      <c r="N503" s="16"/>
      <c r="O503" s="16"/>
      <c r="P503" s="16"/>
      <c r="Q503" s="9"/>
      <c r="R503" s="12">
        <v>45</v>
      </c>
      <c r="S503" s="15"/>
      <c r="T503" s="16"/>
      <c r="U503" s="16"/>
      <c r="V503" s="12"/>
      <c r="W503" s="379" t="s">
        <v>152</v>
      </c>
      <c r="X503" s="380"/>
      <c r="Y503" s="381"/>
      <c r="Z503" s="13"/>
      <c r="AA503" s="16">
        <v>45</v>
      </c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3"/>
      <c r="AP503" s="16">
        <v>45</v>
      </c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E503" s="16"/>
      <c r="BF503" s="16"/>
      <c r="BG503" s="16"/>
      <c r="BH503" s="16"/>
      <c r="BI503" s="16"/>
      <c r="BJ503" s="16"/>
      <c r="BK503" s="16"/>
    </row>
    <row r="504" spans="1:63" s="1" customFormat="1" ht="15">
      <c r="A504" s="382" t="s">
        <v>258</v>
      </c>
      <c r="B504" s="383"/>
      <c r="C504" s="384"/>
      <c r="D504" s="23">
        <v>5</v>
      </c>
      <c r="E504" s="12">
        <v>5</v>
      </c>
      <c r="F504" s="15"/>
      <c r="G504" s="16"/>
      <c r="H504" s="16"/>
      <c r="I504" s="24"/>
      <c r="J504" s="16"/>
      <c r="K504" s="16"/>
      <c r="L504" s="16"/>
      <c r="M504" s="16"/>
      <c r="N504" s="16"/>
      <c r="O504" s="16"/>
      <c r="P504" s="16"/>
      <c r="Q504" s="9">
        <v>5</v>
      </c>
      <c r="R504" s="12">
        <v>5</v>
      </c>
      <c r="S504" s="15"/>
      <c r="T504" s="16"/>
      <c r="U504" s="16"/>
      <c r="V504" s="12"/>
      <c r="W504" s="382" t="s">
        <v>28</v>
      </c>
      <c r="X504" s="383"/>
      <c r="Y504" s="384"/>
      <c r="Z504" s="13">
        <v>5</v>
      </c>
      <c r="AA504" s="16">
        <v>5</v>
      </c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3">
        <v>5</v>
      </c>
      <c r="AP504" s="16">
        <v>5</v>
      </c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E504" s="16"/>
      <c r="BF504" s="16"/>
      <c r="BG504" s="16"/>
      <c r="BH504" s="16"/>
      <c r="BI504" s="16"/>
      <c r="BJ504" s="16"/>
      <c r="BK504" s="16"/>
    </row>
    <row r="505" spans="1:63" s="1" customFormat="1" ht="18.75" customHeight="1">
      <c r="A505" s="382" t="s">
        <v>259</v>
      </c>
      <c r="B505" s="383"/>
      <c r="C505" s="384"/>
      <c r="D505" s="23">
        <v>10</v>
      </c>
      <c r="E505" s="12">
        <v>10</v>
      </c>
      <c r="F505" s="15"/>
      <c r="G505" s="16"/>
      <c r="H505" s="16"/>
      <c r="I505" s="24"/>
      <c r="J505" s="16"/>
      <c r="K505" s="16"/>
      <c r="L505" s="16"/>
      <c r="M505" s="16"/>
      <c r="N505" s="16"/>
      <c r="O505" s="16"/>
      <c r="P505" s="16"/>
      <c r="Q505" s="9">
        <v>10</v>
      </c>
      <c r="R505" s="12">
        <v>10</v>
      </c>
      <c r="S505" s="15"/>
      <c r="T505" s="16"/>
      <c r="U505" s="16"/>
      <c r="V505" s="12"/>
      <c r="W505" s="382" t="s">
        <v>153</v>
      </c>
      <c r="X505" s="383"/>
      <c r="Y505" s="384"/>
      <c r="Z505" s="13">
        <v>10.6</v>
      </c>
      <c r="AA505" s="16">
        <v>10</v>
      </c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3">
        <v>10.6</v>
      </c>
      <c r="AP505" s="16">
        <v>10</v>
      </c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E505" s="16"/>
      <c r="BF505" s="16"/>
      <c r="BG505" s="16"/>
      <c r="BH505" s="16"/>
      <c r="BI505" s="16"/>
      <c r="BJ505" s="16"/>
      <c r="BK505" s="16"/>
    </row>
    <row r="506" spans="1:63" s="1" customFormat="1" ht="18.75" customHeight="1">
      <c r="A506" s="382" t="s">
        <v>10</v>
      </c>
      <c r="B506" s="383"/>
      <c r="C506" s="384"/>
      <c r="D506" s="23">
        <v>30</v>
      </c>
      <c r="E506" s="12">
        <v>30</v>
      </c>
      <c r="F506" s="15"/>
      <c r="G506" s="16"/>
      <c r="H506" s="16"/>
      <c r="I506" s="24"/>
      <c r="J506" s="16"/>
      <c r="K506" s="16"/>
      <c r="L506" s="16"/>
      <c r="M506" s="16"/>
      <c r="N506" s="16"/>
      <c r="O506" s="16"/>
      <c r="P506" s="16"/>
      <c r="Q506" s="9">
        <v>30</v>
      </c>
      <c r="R506" s="12">
        <v>30</v>
      </c>
      <c r="S506" s="15"/>
      <c r="T506" s="16"/>
      <c r="U506" s="16"/>
      <c r="V506" s="12"/>
      <c r="W506" s="382" t="s">
        <v>10</v>
      </c>
      <c r="X506" s="383"/>
      <c r="Y506" s="384"/>
      <c r="Z506" s="13">
        <v>30</v>
      </c>
      <c r="AA506" s="16">
        <v>30</v>
      </c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3">
        <v>30</v>
      </c>
      <c r="AP506" s="16">
        <v>30</v>
      </c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E506" s="16"/>
      <c r="BF506" s="16"/>
      <c r="BG506" s="16"/>
      <c r="BH506" s="16"/>
      <c r="BI506" s="16"/>
      <c r="BJ506" s="16"/>
      <c r="BK506" s="16"/>
    </row>
    <row r="507" spans="1:63" s="1" customFormat="1" ht="15">
      <c r="A507" s="379"/>
      <c r="B507" s="380"/>
      <c r="C507" s="381"/>
      <c r="D507" s="23"/>
      <c r="E507" s="14"/>
      <c r="F507" s="11">
        <v>4.73</v>
      </c>
      <c r="G507" s="11">
        <v>6.88</v>
      </c>
      <c r="H507" s="11">
        <v>14.56</v>
      </c>
      <c r="I507" s="10">
        <v>139</v>
      </c>
      <c r="J507" s="338">
        <v>0.05</v>
      </c>
      <c r="K507" s="10">
        <v>0.07</v>
      </c>
      <c r="L507" s="10">
        <v>46</v>
      </c>
      <c r="M507" s="10">
        <v>96.1</v>
      </c>
      <c r="N507" s="10">
        <v>77.6</v>
      </c>
      <c r="O507" s="10">
        <v>13.4</v>
      </c>
      <c r="P507" s="339">
        <v>0.71</v>
      </c>
      <c r="Q507" s="23"/>
      <c r="R507" s="14"/>
      <c r="S507" s="11">
        <v>4.73</v>
      </c>
      <c r="T507" s="11">
        <v>6.88</v>
      </c>
      <c r="U507" s="11">
        <v>14.56</v>
      </c>
      <c r="V507" s="11">
        <v>139</v>
      </c>
      <c r="W507" s="379"/>
      <c r="X507" s="380"/>
      <c r="Y507" s="381"/>
      <c r="Z507" s="13"/>
      <c r="AA507" s="13"/>
      <c r="AB507" s="10">
        <v>195.2</v>
      </c>
      <c r="AC507" s="10">
        <v>50.2</v>
      </c>
      <c r="AD507" s="10">
        <v>96.1</v>
      </c>
      <c r="AE507" s="10">
        <v>13.4</v>
      </c>
      <c r="AF507" s="10">
        <v>77.6</v>
      </c>
      <c r="AG507" s="10">
        <v>0.71</v>
      </c>
      <c r="AH507" s="10">
        <v>46</v>
      </c>
      <c r="AI507" s="10">
        <v>32</v>
      </c>
      <c r="AJ507" s="10">
        <v>0.49</v>
      </c>
      <c r="AK507" s="10">
        <v>0.05</v>
      </c>
      <c r="AL507" s="10">
        <v>0.05</v>
      </c>
      <c r="AM507" s="10">
        <v>0.51</v>
      </c>
      <c r="AN507" s="10">
        <v>0.07</v>
      </c>
      <c r="AO507" s="13"/>
      <c r="AP507" s="13"/>
      <c r="AQ507" s="10">
        <v>195.2</v>
      </c>
      <c r="AR507" s="10">
        <v>50.2</v>
      </c>
      <c r="AS507" s="10">
        <v>96.1</v>
      </c>
      <c r="AT507" s="10">
        <v>13.4</v>
      </c>
      <c r="AU507" s="10">
        <v>77.6</v>
      </c>
      <c r="AV507" s="10">
        <v>0.71</v>
      </c>
      <c r="AW507" s="10">
        <v>46</v>
      </c>
      <c r="AX507" s="10">
        <v>32</v>
      </c>
      <c r="AY507" s="10">
        <v>0.49</v>
      </c>
      <c r="AZ507" s="10">
        <v>0.05</v>
      </c>
      <c r="BA507" s="10">
        <v>0.05</v>
      </c>
      <c r="BB507" s="10">
        <v>0.51</v>
      </c>
      <c r="BC507" s="10">
        <v>0.07</v>
      </c>
      <c r="BE507" s="338">
        <v>0.05</v>
      </c>
      <c r="BF507" s="10">
        <v>0.07</v>
      </c>
      <c r="BG507" s="10">
        <v>46</v>
      </c>
      <c r="BH507" s="10">
        <v>96.1</v>
      </c>
      <c r="BI507" s="10">
        <v>77.6</v>
      </c>
      <c r="BJ507" s="10">
        <v>13.4</v>
      </c>
      <c r="BK507" s="339">
        <v>0.71</v>
      </c>
    </row>
    <row r="508" spans="1:63" ht="12.75" customHeight="1" hidden="1">
      <c r="A508" s="404"/>
      <c r="B508" s="404"/>
      <c r="C508" s="404"/>
      <c r="D508" s="84"/>
      <c r="E508" s="79"/>
      <c r="F508" s="74"/>
      <c r="G508" s="68"/>
      <c r="H508" s="68"/>
      <c r="I508" s="75"/>
      <c r="J508" s="251"/>
      <c r="K508" s="251"/>
      <c r="L508" s="251"/>
      <c r="M508" s="251"/>
      <c r="N508" s="251"/>
      <c r="O508" s="251"/>
      <c r="P508" s="251"/>
      <c r="Q508" s="74"/>
      <c r="R508" s="77"/>
      <c r="S508" s="74"/>
      <c r="T508" s="68"/>
      <c r="U508" s="101"/>
      <c r="V508" s="127"/>
      <c r="W508" s="405" t="s">
        <v>14</v>
      </c>
      <c r="X508" s="405"/>
      <c r="Y508" s="405"/>
      <c r="Z508" s="68"/>
      <c r="AA508" s="81"/>
      <c r="AB508" s="68"/>
      <c r="AC508" s="101"/>
      <c r="AD508" s="101"/>
      <c r="AE508" s="68"/>
      <c r="AF508" s="68"/>
      <c r="AG508" s="101"/>
      <c r="AH508" s="101"/>
      <c r="AI508" s="68"/>
      <c r="AJ508" s="68"/>
      <c r="AK508" s="101"/>
      <c r="AL508" s="101"/>
      <c r="AM508" s="101"/>
      <c r="AN508" s="101"/>
      <c r="AO508" s="68"/>
      <c r="AP508" s="68"/>
      <c r="AQ508" s="68"/>
      <c r="AR508" s="101"/>
      <c r="AS508" s="101"/>
      <c r="AT508" s="68"/>
      <c r="AU508" s="68"/>
      <c r="AV508" s="101"/>
      <c r="AW508" s="101"/>
      <c r="AX508" s="68"/>
      <c r="AY508" s="68"/>
      <c r="AZ508" s="101"/>
      <c r="BA508" s="101"/>
      <c r="BB508" s="101"/>
      <c r="BC508" s="101"/>
      <c r="BE508" s="251"/>
      <c r="BF508" s="251"/>
      <c r="BG508" s="251"/>
      <c r="BH508" s="251"/>
      <c r="BI508" s="251"/>
      <c r="BJ508" s="251"/>
      <c r="BK508" s="251"/>
    </row>
    <row r="509" spans="1:63" ht="12.75" customHeight="1" hidden="1">
      <c r="A509" s="404"/>
      <c r="B509" s="404"/>
      <c r="C509" s="404"/>
      <c r="D509" s="84"/>
      <c r="E509" s="79"/>
      <c r="F509" s="80"/>
      <c r="G509" s="81"/>
      <c r="H509" s="81"/>
      <c r="I509" s="82"/>
      <c r="J509" s="252"/>
      <c r="K509" s="252"/>
      <c r="L509" s="252"/>
      <c r="M509" s="252"/>
      <c r="N509" s="252"/>
      <c r="O509" s="252"/>
      <c r="P509" s="252"/>
      <c r="Q509" s="74"/>
      <c r="R509" s="79"/>
      <c r="S509" s="80"/>
      <c r="T509" s="81"/>
      <c r="U509" s="81"/>
      <c r="V509" s="79"/>
      <c r="W509" s="405" t="s">
        <v>124</v>
      </c>
      <c r="X509" s="405"/>
      <c r="Y509" s="405"/>
      <c r="Z509" s="68">
        <v>20</v>
      </c>
      <c r="AA509" s="81">
        <v>20</v>
      </c>
      <c r="AB509" s="81"/>
      <c r="AC509" s="101"/>
      <c r="AD509" s="101"/>
      <c r="AE509" s="81"/>
      <c r="AF509" s="81"/>
      <c r="AG509" s="101"/>
      <c r="AH509" s="101"/>
      <c r="AI509" s="81"/>
      <c r="AJ509" s="81"/>
      <c r="AK509" s="101"/>
      <c r="AL509" s="101"/>
      <c r="AM509" s="101"/>
      <c r="AN509" s="101"/>
      <c r="AO509" s="68">
        <v>20</v>
      </c>
      <c r="AP509" s="81">
        <v>20</v>
      </c>
      <c r="AQ509" s="81"/>
      <c r="AR509" s="101"/>
      <c r="AS509" s="101"/>
      <c r="AT509" s="81"/>
      <c r="AU509" s="81"/>
      <c r="AV509" s="101"/>
      <c r="AW509" s="101"/>
      <c r="AX509" s="81"/>
      <c r="AY509" s="81"/>
      <c r="AZ509" s="101"/>
      <c r="BA509" s="101"/>
      <c r="BB509" s="101"/>
      <c r="BC509" s="101"/>
      <c r="BE509" s="252"/>
      <c r="BF509" s="252"/>
      <c r="BG509" s="252"/>
      <c r="BH509" s="252"/>
      <c r="BI509" s="252"/>
      <c r="BJ509" s="252"/>
      <c r="BK509" s="252"/>
    </row>
    <row r="510" spans="1:63" ht="12.75" customHeight="1" hidden="1">
      <c r="A510" s="404"/>
      <c r="B510" s="404"/>
      <c r="C510" s="404"/>
      <c r="D510" s="84"/>
      <c r="E510" s="79"/>
      <c r="F510" s="80"/>
      <c r="G510" s="81"/>
      <c r="H510" s="81"/>
      <c r="I510" s="82"/>
      <c r="J510" s="252"/>
      <c r="K510" s="252"/>
      <c r="L510" s="252"/>
      <c r="M510" s="252"/>
      <c r="N510" s="252"/>
      <c r="O510" s="252"/>
      <c r="P510" s="252"/>
      <c r="Q510" s="74"/>
      <c r="R510" s="79"/>
      <c r="S510" s="80"/>
      <c r="T510" s="81"/>
      <c r="U510" s="81"/>
      <c r="V510" s="79"/>
      <c r="W510" s="405" t="s">
        <v>189</v>
      </c>
      <c r="X510" s="405"/>
      <c r="Y510" s="405"/>
      <c r="Z510" s="68">
        <v>150</v>
      </c>
      <c r="AA510" s="81">
        <v>150</v>
      </c>
      <c r="AB510" s="81">
        <v>9</v>
      </c>
      <c r="AC510" s="81">
        <v>180</v>
      </c>
      <c r="AD510" s="81">
        <v>10.5</v>
      </c>
      <c r="AE510" s="81">
        <v>6</v>
      </c>
      <c r="AF510" s="81">
        <v>10.5</v>
      </c>
      <c r="AG510" s="81">
        <v>2.1</v>
      </c>
      <c r="AH510" s="81"/>
      <c r="AI510" s="81"/>
      <c r="AJ510" s="81">
        <v>0.15</v>
      </c>
      <c r="AK510" s="81">
        <v>0.02</v>
      </c>
      <c r="AL510" s="81">
        <v>0.02</v>
      </c>
      <c r="AM510" s="81">
        <v>0.15</v>
      </c>
      <c r="AN510" s="81">
        <v>3</v>
      </c>
      <c r="AO510" s="68">
        <v>180</v>
      </c>
      <c r="AP510" s="81">
        <v>180</v>
      </c>
      <c r="AQ510" s="81">
        <v>10.8</v>
      </c>
      <c r="AR510" s="81">
        <v>216</v>
      </c>
      <c r="AS510" s="81">
        <v>12.6</v>
      </c>
      <c r="AT510" s="81">
        <v>7.2</v>
      </c>
      <c r="AU510" s="81">
        <v>12.6</v>
      </c>
      <c r="AV510" s="81">
        <v>2.52</v>
      </c>
      <c r="AW510" s="81"/>
      <c r="AX510" s="81"/>
      <c r="AY510" s="81">
        <v>0.18</v>
      </c>
      <c r="AZ510" s="81">
        <v>0.02</v>
      </c>
      <c r="BA510" s="81">
        <v>0.02</v>
      </c>
      <c r="BB510" s="81">
        <v>0.18</v>
      </c>
      <c r="BC510" s="81">
        <v>3.6</v>
      </c>
      <c r="BE510" s="252"/>
      <c r="BF510" s="252"/>
      <c r="BG510" s="252"/>
      <c r="BH510" s="252"/>
      <c r="BI510" s="252"/>
      <c r="BJ510" s="252"/>
      <c r="BK510" s="252"/>
    </row>
    <row r="511" spans="1:63" s="107" customFormat="1" ht="15.75" customHeight="1">
      <c r="A511" s="461" t="s">
        <v>216</v>
      </c>
      <c r="B511" s="461"/>
      <c r="C511" s="461"/>
      <c r="D511" s="91"/>
      <c r="E511" s="92">
        <f>SUM(E486+E498+E503)</f>
        <v>345</v>
      </c>
      <c r="F511" s="147">
        <f>SUM(F493:F507)</f>
        <v>10.23</v>
      </c>
      <c r="G511" s="147">
        <f>SUM(G493:G507)</f>
        <v>14.219999999999999</v>
      </c>
      <c r="H511" s="147">
        <f>SUM(H493:H507)</f>
        <v>40.160000000000004</v>
      </c>
      <c r="I511" s="147">
        <f>SUM(I493:I507)</f>
        <v>330</v>
      </c>
      <c r="J511" s="147">
        <f>SUM(J493:J507)</f>
        <v>0.09</v>
      </c>
      <c r="K511" s="147">
        <f>SUM(K493:K507)</f>
        <v>1.26</v>
      </c>
      <c r="L511" s="147">
        <f>SUM(L493:L507)</f>
        <v>84</v>
      </c>
      <c r="M511" s="147">
        <f>SUM(M493:M507)</f>
        <v>259.4</v>
      </c>
      <c r="N511" s="147">
        <f>SUM(N493:N507)</f>
        <v>305.4</v>
      </c>
      <c r="O511" s="147">
        <f>SUM(O493:O507)</f>
        <v>123</v>
      </c>
      <c r="P511" s="147">
        <f>SUM(P493:P507)</f>
        <v>4.11</v>
      </c>
      <c r="Q511" s="241"/>
      <c r="R511" s="92">
        <f>SUM(R486+R498+R503)</f>
        <v>435</v>
      </c>
      <c r="S511" s="147">
        <f>SUM(S493:S507)</f>
        <v>11.190000000000001</v>
      </c>
      <c r="T511" s="147">
        <f>SUM(T493:T507)</f>
        <v>14.7</v>
      </c>
      <c r="U511" s="147">
        <f>SUM(U493:U507)</f>
        <v>47.900000000000006</v>
      </c>
      <c r="V511" s="147">
        <f>SUM(V493:V507)</f>
        <v>369</v>
      </c>
      <c r="W511" s="466" t="s">
        <v>216</v>
      </c>
      <c r="X511" s="466"/>
      <c r="Y511" s="466"/>
      <c r="Z511" s="94"/>
      <c r="AA511" s="94"/>
      <c r="AB511" s="144"/>
      <c r="AC511" s="166"/>
      <c r="AD511" s="166"/>
      <c r="AE511" s="144"/>
      <c r="AF511" s="144"/>
      <c r="AG511" s="166"/>
      <c r="AH511" s="166"/>
      <c r="AI511" s="144"/>
      <c r="AJ511" s="144"/>
      <c r="AK511" s="166"/>
      <c r="AL511" s="166"/>
      <c r="AM511" s="166"/>
      <c r="AN511" s="166"/>
      <c r="AO511" s="148"/>
      <c r="AP511" s="148"/>
      <c r="AQ511" s="144"/>
      <c r="AR511" s="166"/>
      <c r="AS511" s="166"/>
      <c r="AT511" s="144"/>
      <c r="AU511" s="144"/>
      <c r="AV511" s="166"/>
      <c r="AW511" s="166"/>
      <c r="AX511" s="144"/>
      <c r="AY511" s="144"/>
      <c r="AZ511" s="166"/>
      <c r="BA511" s="166"/>
      <c r="BB511" s="166"/>
      <c r="BC511" s="166"/>
      <c r="BE511" s="147">
        <f>SUM(BE493:BE507)</f>
        <v>0.24</v>
      </c>
      <c r="BF511" s="147">
        <f>SUM(BF493:BF507)</f>
        <v>1.27</v>
      </c>
      <c r="BG511" s="147">
        <f>SUM(BG493:BG507)</f>
        <v>84</v>
      </c>
      <c r="BH511" s="147">
        <f>SUM(BH493:BH507)</f>
        <v>268.6</v>
      </c>
      <c r="BI511" s="147">
        <f>SUM(BI493:BI507)</f>
        <v>308.79999999999995</v>
      </c>
      <c r="BJ511" s="147">
        <f>SUM(BJ493:BJ507)</f>
        <v>125.4</v>
      </c>
      <c r="BK511" s="147">
        <f>SUM(BK493:BK507)</f>
        <v>4.31</v>
      </c>
    </row>
    <row r="512" spans="1:63" ht="15.75" customHeight="1">
      <c r="A512" s="503" t="s">
        <v>16</v>
      </c>
      <c r="B512" s="503"/>
      <c r="C512" s="503"/>
      <c r="D512" s="84"/>
      <c r="E512" s="77"/>
      <c r="F512" s="158"/>
      <c r="G512" s="87"/>
      <c r="H512" s="87"/>
      <c r="I512" s="88"/>
      <c r="J512" s="253"/>
      <c r="K512" s="253"/>
      <c r="L512" s="253"/>
      <c r="M512" s="253"/>
      <c r="N512" s="253"/>
      <c r="O512" s="253"/>
      <c r="P512" s="253"/>
      <c r="Q512" s="118"/>
      <c r="R512" s="117"/>
      <c r="S512" s="158"/>
      <c r="T512" s="87"/>
      <c r="U512" s="68"/>
      <c r="V512" s="77"/>
      <c r="W512" s="405" t="s">
        <v>16</v>
      </c>
      <c r="X512" s="405"/>
      <c r="Y512" s="405"/>
      <c r="Z512" s="68"/>
      <c r="AA512" s="68"/>
      <c r="AB512" s="87"/>
      <c r="AC512" s="68"/>
      <c r="AD512" s="68"/>
      <c r="AE512" s="87"/>
      <c r="AF512" s="87"/>
      <c r="AG512" s="68"/>
      <c r="AH512" s="68"/>
      <c r="AI512" s="87"/>
      <c r="AJ512" s="87"/>
      <c r="AK512" s="68"/>
      <c r="AL512" s="68"/>
      <c r="AM512" s="68"/>
      <c r="AN512" s="68"/>
      <c r="AO512" s="119"/>
      <c r="AP512" s="119"/>
      <c r="AQ512" s="87"/>
      <c r="AR512" s="68"/>
      <c r="AS512" s="68"/>
      <c r="AT512" s="87"/>
      <c r="AU512" s="87"/>
      <c r="AV512" s="68"/>
      <c r="AW512" s="68"/>
      <c r="AX512" s="87"/>
      <c r="AY512" s="87"/>
      <c r="AZ512" s="68"/>
      <c r="BA512" s="68"/>
      <c r="BB512" s="68"/>
      <c r="BC512" s="68"/>
      <c r="BE512" s="253"/>
      <c r="BF512" s="253"/>
      <c r="BG512" s="253"/>
      <c r="BH512" s="253"/>
      <c r="BI512" s="253"/>
      <c r="BJ512" s="253"/>
      <c r="BK512" s="253"/>
    </row>
    <row r="513" spans="1:63" ht="15.75" customHeight="1">
      <c r="A513" s="407" t="s">
        <v>64</v>
      </c>
      <c r="B513" s="407"/>
      <c r="C513" s="407"/>
      <c r="D513" s="84"/>
      <c r="E513" s="77"/>
      <c r="F513" s="74"/>
      <c r="G513" s="68"/>
      <c r="H513" s="68"/>
      <c r="I513" s="75"/>
      <c r="J513" s="251"/>
      <c r="K513" s="251"/>
      <c r="L513" s="251"/>
      <c r="M513" s="251"/>
      <c r="N513" s="251"/>
      <c r="O513" s="251"/>
      <c r="P513" s="251"/>
      <c r="Q513" s="74"/>
      <c r="R513" s="77"/>
      <c r="S513" s="74"/>
      <c r="T513" s="68"/>
      <c r="U513" s="68"/>
      <c r="V513" s="77"/>
      <c r="W513" s="405" t="s">
        <v>64</v>
      </c>
      <c r="X513" s="405"/>
      <c r="Y513" s="405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E513" s="251"/>
      <c r="BF513" s="251"/>
      <c r="BG513" s="251"/>
      <c r="BH513" s="251"/>
      <c r="BI513" s="251"/>
      <c r="BJ513" s="251"/>
      <c r="BK513" s="251"/>
    </row>
    <row r="514" spans="1:63" ht="15.75" customHeight="1">
      <c r="A514" s="407" t="s">
        <v>194</v>
      </c>
      <c r="B514" s="407"/>
      <c r="C514" s="407"/>
      <c r="D514" s="84"/>
      <c r="E514" s="96">
        <v>150</v>
      </c>
      <c r="F514" s="74"/>
      <c r="G514" s="68"/>
      <c r="H514" s="68"/>
      <c r="I514" s="75"/>
      <c r="J514" s="251"/>
      <c r="K514" s="251"/>
      <c r="L514" s="251"/>
      <c r="M514" s="251"/>
      <c r="N514" s="251"/>
      <c r="O514" s="251"/>
      <c r="P514" s="251"/>
      <c r="Q514" s="74"/>
      <c r="R514" s="96">
        <v>250</v>
      </c>
      <c r="S514" s="74"/>
      <c r="T514" s="68"/>
      <c r="U514" s="68"/>
      <c r="V514" s="77"/>
      <c r="W514" s="405" t="s">
        <v>194</v>
      </c>
      <c r="X514" s="405"/>
      <c r="Y514" s="405"/>
      <c r="Z514" s="68"/>
      <c r="AA514" s="175" t="s">
        <v>90</v>
      </c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175" t="s">
        <v>116</v>
      </c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E514" s="251"/>
      <c r="BF514" s="251"/>
      <c r="BG514" s="251"/>
      <c r="BH514" s="251"/>
      <c r="BI514" s="251"/>
      <c r="BJ514" s="251"/>
      <c r="BK514" s="251"/>
    </row>
    <row r="515" spans="1:63" ht="15.75" customHeight="1">
      <c r="A515" s="417" t="s">
        <v>71</v>
      </c>
      <c r="B515" s="417"/>
      <c r="C515" s="417"/>
      <c r="D515" s="84">
        <v>30</v>
      </c>
      <c r="E515" s="77">
        <v>24</v>
      </c>
      <c r="F515" s="74"/>
      <c r="G515" s="68"/>
      <c r="H515" s="68"/>
      <c r="I515" s="75"/>
      <c r="J515" s="251"/>
      <c r="K515" s="251"/>
      <c r="L515" s="251"/>
      <c r="M515" s="251"/>
      <c r="N515" s="251"/>
      <c r="O515" s="251"/>
      <c r="P515" s="251"/>
      <c r="Q515" s="74">
        <v>50</v>
      </c>
      <c r="R515" s="77">
        <v>40</v>
      </c>
      <c r="S515" s="74"/>
      <c r="T515" s="68"/>
      <c r="U515" s="68"/>
      <c r="V515" s="77"/>
      <c r="W515" s="403" t="s">
        <v>71</v>
      </c>
      <c r="X515" s="403"/>
      <c r="Y515" s="403"/>
      <c r="Z515" s="68">
        <v>30</v>
      </c>
      <c r="AA515" s="68">
        <v>24</v>
      </c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>
        <v>50</v>
      </c>
      <c r="AP515" s="68">
        <v>40</v>
      </c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E515" s="251"/>
      <c r="BF515" s="251"/>
      <c r="BG515" s="251"/>
      <c r="BH515" s="251"/>
      <c r="BI515" s="251"/>
      <c r="BJ515" s="251"/>
      <c r="BK515" s="251"/>
    </row>
    <row r="516" spans="1:63" ht="15.75" customHeight="1">
      <c r="A516" s="417" t="s">
        <v>29</v>
      </c>
      <c r="B516" s="417"/>
      <c r="C516" s="417"/>
      <c r="D516" s="84">
        <v>15</v>
      </c>
      <c r="E516" s="77">
        <v>12</v>
      </c>
      <c r="F516" s="74"/>
      <c r="G516" s="68"/>
      <c r="H516" s="68"/>
      <c r="I516" s="75"/>
      <c r="J516" s="251"/>
      <c r="K516" s="251"/>
      <c r="L516" s="251"/>
      <c r="M516" s="251"/>
      <c r="N516" s="251"/>
      <c r="O516" s="251"/>
      <c r="P516" s="251"/>
      <c r="Q516" s="74">
        <v>25</v>
      </c>
      <c r="R516" s="77">
        <v>20</v>
      </c>
      <c r="S516" s="74"/>
      <c r="T516" s="68"/>
      <c r="U516" s="81"/>
      <c r="V516" s="79"/>
      <c r="W516" s="403" t="s">
        <v>29</v>
      </c>
      <c r="X516" s="403"/>
      <c r="Y516" s="403"/>
      <c r="Z516" s="68">
        <v>15</v>
      </c>
      <c r="AA516" s="68">
        <v>12</v>
      </c>
      <c r="AB516" s="68"/>
      <c r="AC516" s="81"/>
      <c r="AD516" s="81"/>
      <c r="AE516" s="68"/>
      <c r="AF516" s="68"/>
      <c r="AG516" s="81"/>
      <c r="AH516" s="81"/>
      <c r="AI516" s="68"/>
      <c r="AJ516" s="68"/>
      <c r="AK516" s="81"/>
      <c r="AL516" s="81"/>
      <c r="AM516" s="81"/>
      <c r="AN516" s="81"/>
      <c r="AO516" s="68">
        <v>25</v>
      </c>
      <c r="AP516" s="68">
        <v>20</v>
      </c>
      <c r="AQ516" s="68"/>
      <c r="AR516" s="81"/>
      <c r="AS516" s="81"/>
      <c r="AT516" s="68"/>
      <c r="AU516" s="68"/>
      <c r="AV516" s="81"/>
      <c r="AW516" s="81"/>
      <c r="AX516" s="68"/>
      <c r="AY516" s="68"/>
      <c r="AZ516" s="81"/>
      <c r="BA516" s="81"/>
      <c r="BB516" s="81"/>
      <c r="BC516" s="81"/>
      <c r="BE516" s="251"/>
      <c r="BF516" s="251"/>
      <c r="BG516" s="251"/>
      <c r="BH516" s="251"/>
      <c r="BI516" s="251"/>
      <c r="BJ516" s="251"/>
      <c r="BK516" s="251"/>
    </row>
    <row r="517" spans="1:63" ht="15.75" customHeight="1">
      <c r="A517" s="417" t="s">
        <v>69</v>
      </c>
      <c r="B517" s="417"/>
      <c r="C517" s="417"/>
      <c r="D517" s="97" t="s">
        <v>100</v>
      </c>
      <c r="E517" s="77">
        <v>12</v>
      </c>
      <c r="F517" s="74"/>
      <c r="G517" s="68"/>
      <c r="H517" s="68"/>
      <c r="I517" s="75"/>
      <c r="J517" s="251"/>
      <c r="K517" s="251"/>
      <c r="L517" s="251"/>
      <c r="M517" s="251"/>
      <c r="N517" s="251"/>
      <c r="O517" s="251"/>
      <c r="P517" s="251"/>
      <c r="Q517" s="235" t="s">
        <v>132</v>
      </c>
      <c r="R517" s="77">
        <v>20</v>
      </c>
      <c r="S517" s="74"/>
      <c r="T517" s="68"/>
      <c r="U517" s="81"/>
      <c r="V517" s="79"/>
      <c r="W517" s="403" t="s">
        <v>69</v>
      </c>
      <c r="X517" s="403"/>
      <c r="Y517" s="403"/>
      <c r="Z517" s="121" t="s">
        <v>100</v>
      </c>
      <c r="AA517" s="68">
        <v>12</v>
      </c>
      <c r="AB517" s="68"/>
      <c r="AC517" s="81"/>
      <c r="AD517" s="81"/>
      <c r="AE517" s="68"/>
      <c r="AF517" s="68"/>
      <c r="AG517" s="81"/>
      <c r="AH517" s="81"/>
      <c r="AI517" s="68"/>
      <c r="AJ517" s="68"/>
      <c r="AK517" s="81"/>
      <c r="AL517" s="81"/>
      <c r="AM517" s="81"/>
      <c r="AN517" s="81"/>
      <c r="AO517" s="121" t="s">
        <v>132</v>
      </c>
      <c r="AP517" s="68">
        <v>20</v>
      </c>
      <c r="AQ517" s="68"/>
      <c r="AR517" s="81"/>
      <c r="AS517" s="81"/>
      <c r="AT517" s="68"/>
      <c r="AU517" s="68"/>
      <c r="AV517" s="81"/>
      <c r="AW517" s="81"/>
      <c r="AX517" s="68"/>
      <c r="AY517" s="68"/>
      <c r="AZ517" s="81"/>
      <c r="BA517" s="81"/>
      <c r="BB517" s="81"/>
      <c r="BC517" s="81"/>
      <c r="BE517" s="251"/>
      <c r="BF517" s="251"/>
      <c r="BG517" s="251"/>
      <c r="BH517" s="251"/>
      <c r="BI517" s="251"/>
      <c r="BJ517" s="251"/>
      <c r="BK517" s="251"/>
    </row>
    <row r="518" spans="1:63" ht="15.75" customHeight="1">
      <c r="A518" s="417" t="s">
        <v>48</v>
      </c>
      <c r="B518" s="417"/>
      <c r="C518" s="417"/>
      <c r="D518" s="84">
        <v>9.5</v>
      </c>
      <c r="E518" s="77">
        <v>7.5</v>
      </c>
      <c r="F518" s="74"/>
      <c r="G518" s="68"/>
      <c r="H518" s="68"/>
      <c r="I518" s="75"/>
      <c r="J518" s="251"/>
      <c r="K518" s="251"/>
      <c r="L518" s="251"/>
      <c r="M518" s="251"/>
      <c r="N518" s="251"/>
      <c r="O518" s="251"/>
      <c r="P518" s="251"/>
      <c r="Q518" s="74">
        <v>15.8</v>
      </c>
      <c r="R518" s="77">
        <v>12.5</v>
      </c>
      <c r="S518" s="74"/>
      <c r="T518" s="68"/>
      <c r="U518" s="81"/>
      <c r="V518" s="79"/>
      <c r="W518" s="403" t="s">
        <v>48</v>
      </c>
      <c r="X518" s="403"/>
      <c r="Y518" s="403"/>
      <c r="Z518" s="68">
        <v>7.5</v>
      </c>
      <c r="AA518" s="68">
        <v>6</v>
      </c>
      <c r="AB518" s="68"/>
      <c r="AC518" s="81"/>
      <c r="AD518" s="81"/>
      <c r="AE518" s="68"/>
      <c r="AF518" s="68"/>
      <c r="AG518" s="81"/>
      <c r="AH518" s="81"/>
      <c r="AI518" s="68"/>
      <c r="AJ518" s="68"/>
      <c r="AK518" s="81"/>
      <c r="AL518" s="81"/>
      <c r="AM518" s="81"/>
      <c r="AN518" s="81"/>
      <c r="AO518" s="68">
        <v>13</v>
      </c>
      <c r="AP518" s="68">
        <v>10</v>
      </c>
      <c r="AQ518" s="68"/>
      <c r="AR518" s="81"/>
      <c r="AS518" s="81"/>
      <c r="AT518" s="68"/>
      <c r="AU518" s="68"/>
      <c r="AV518" s="81"/>
      <c r="AW518" s="81"/>
      <c r="AX518" s="68"/>
      <c r="AY518" s="68"/>
      <c r="AZ518" s="81"/>
      <c r="BA518" s="81"/>
      <c r="BB518" s="81"/>
      <c r="BC518" s="81"/>
      <c r="BE518" s="251"/>
      <c r="BF518" s="251"/>
      <c r="BG518" s="251"/>
      <c r="BH518" s="251"/>
      <c r="BI518" s="251"/>
      <c r="BJ518" s="251"/>
      <c r="BK518" s="251"/>
    </row>
    <row r="519" spans="1:63" ht="15.75" customHeight="1">
      <c r="A519" s="417" t="s">
        <v>18</v>
      </c>
      <c r="B519" s="417"/>
      <c r="C519" s="417"/>
      <c r="D519" s="84">
        <v>7.2</v>
      </c>
      <c r="E519" s="77">
        <v>6</v>
      </c>
      <c r="F519" s="74"/>
      <c r="G519" s="68"/>
      <c r="H519" s="68"/>
      <c r="I519" s="75"/>
      <c r="J519" s="251"/>
      <c r="K519" s="251"/>
      <c r="L519" s="251"/>
      <c r="M519" s="251"/>
      <c r="N519" s="251"/>
      <c r="O519" s="251"/>
      <c r="P519" s="251"/>
      <c r="Q519" s="74">
        <v>12</v>
      </c>
      <c r="R519" s="77">
        <v>10</v>
      </c>
      <c r="S519" s="74"/>
      <c r="T519" s="68"/>
      <c r="U519" s="81"/>
      <c r="V519" s="79"/>
      <c r="W519" s="403" t="s">
        <v>18</v>
      </c>
      <c r="X519" s="403"/>
      <c r="Y519" s="403"/>
      <c r="Z519" s="68">
        <v>7.2</v>
      </c>
      <c r="AA519" s="68">
        <v>6</v>
      </c>
      <c r="AB519" s="68"/>
      <c r="AC519" s="81"/>
      <c r="AD519" s="81"/>
      <c r="AE519" s="68"/>
      <c r="AF519" s="68"/>
      <c r="AG519" s="81"/>
      <c r="AH519" s="81"/>
      <c r="AI519" s="68"/>
      <c r="AJ519" s="68"/>
      <c r="AK519" s="81"/>
      <c r="AL519" s="81"/>
      <c r="AM519" s="81"/>
      <c r="AN519" s="81"/>
      <c r="AO519" s="68">
        <v>12</v>
      </c>
      <c r="AP519" s="68">
        <v>10</v>
      </c>
      <c r="AQ519" s="68"/>
      <c r="AR519" s="81"/>
      <c r="AS519" s="81"/>
      <c r="AT519" s="68"/>
      <c r="AU519" s="68"/>
      <c r="AV519" s="81"/>
      <c r="AW519" s="81"/>
      <c r="AX519" s="68"/>
      <c r="AY519" s="68"/>
      <c r="AZ519" s="81"/>
      <c r="BA519" s="81"/>
      <c r="BB519" s="81"/>
      <c r="BC519" s="81"/>
      <c r="BE519" s="251"/>
      <c r="BF519" s="251"/>
      <c r="BG519" s="251"/>
      <c r="BH519" s="251"/>
      <c r="BI519" s="251"/>
      <c r="BJ519" s="251"/>
      <c r="BK519" s="251"/>
    </row>
    <row r="520" spans="1:63" ht="15.75" customHeight="1">
      <c r="A520" s="417" t="s">
        <v>20</v>
      </c>
      <c r="B520" s="417"/>
      <c r="C520" s="417"/>
      <c r="D520" s="84">
        <v>4.5</v>
      </c>
      <c r="E520" s="77">
        <v>4.5</v>
      </c>
      <c r="F520" s="74"/>
      <c r="G520" s="68"/>
      <c r="H520" s="68"/>
      <c r="I520" s="75"/>
      <c r="J520" s="251"/>
      <c r="K520" s="251"/>
      <c r="L520" s="251"/>
      <c r="M520" s="251"/>
      <c r="N520" s="251"/>
      <c r="O520" s="251"/>
      <c r="P520" s="251"/>
      <c r="Q520" s="74">
        <v>7.5</v>
      </c>
      <c r="R520" s="77">
        <v>7.5</v>
      </c>
      <c r="S520" s="74"/>
      <c r="T520" s="68"/>
      <c r="U520" s="81"/>
      <c r="V520" s="79"/>
      <c r="W520" s="403" t="s">
        <v>20</v>
      </c>
      <c r="X520" s="403"/>
      <c r="Y520" s="403"/>
      <c r="Z520" s="68">
        <v>1.8</v>
      </c>
      <c r="AA520" s="68">
        <v>1.8</v>
      </c>
      <c r="AB520" s="68"/>
      <c r="AC520" s="81"/>
      <c r="AD520" s="81"/>
      <c r="AE520" s="68"/>
      <c r="AF520" s="68"/>
      <c r="AG520" s="81"/>
      <c r="AH520" s="81"/>
      <c r="AI520" s="68"/>
      <c r="AJ520" s="68"/>
      <c r="AK520" s="81"/>
      <c r="AL520" s="81"/>
      <c r="AM520" s="81"/>
      <c r="AN520" s="81"/>
      <c r="AO520" s="68">
        <v>3</v>
      </c>
      <c r="AP520" s="68">
        <v>3</v>
      </c>
      <c r="AQ520" s="68"/>
      <c r="AR520" s="81"/>
      <c r="AS520" s="81"/>
      <c r="AT520" s="68"/>
      <c r="AU520" s="68"/>
      <c r="AV520" s="81"/>
      <c r="AW520" s="81"/>
      <c r="AX520" s="68"/>
      <c r="AY520" s="68"/>
      <c r="AZ520" s="81"/>
      <c r="BA520" s="81"/>
      <c r="BB520" s="81"/>
      <c r="BC520" s="81"/>
      <c r="BE520" s="251"/>
      <c r="BF520" s="251"/>
      <c r="BG520" s="251"/>
      <c r="BH520" s="251"/>
      <c r="BI520" s="251"/>
      <c r="BJ520" s="251"/>
      <c r="BK520" s="251"/>
    </row>
    <row r="521" spans="1:63" ht="15.75" customHeight="1">
      <c r="A521" s="417" t="s">
        <v>19</v>
      </c>
      <c r="B521" s="417"/>
      <c r="C521" s="417"/>
      <c r="D521" s="84">
        <v>3</v>
      </c>
      <c r="E521" s="77">
        <v>3</v>
      </c>
      <c r="F521" s="74"/>
      <c r="G521" s="68"/>
      <c r="H521" s="68"/>
      <c r="I521" s="75"/>
      <c r="J521" s="251"/>
      <c r="K521" s="251"/>
      <c r="L521" s="251"/>
      <c r="M521" s="251"/>
      <c r="N521" s="251"/>
      <c r="O521" s="251"/>
      <c r="P521" s="251"/>
      <c r="Q521" s="74">
        <v>5</v>
      </c>
      <c r="R521" s="77">
        <v>5</v>
      </c>
      <c r="S521" s="74"/>
      <c r="T521" s="68"/>
      <c r="U521" s="81"/>
      <c r="V521" s="79"/>
      <c r="W521" s="403" t="s">
        <v>19</v>
      </c>
      <c r="X521" s="403"/>
      <c r="Y521" s="403"/>
      <c r="Z521" s="68">
        <v>3</v>
      </c>
      <c r="AA521" s="68">
        <v>3</v>
      </c>
      <c r="AB521" s="68"/>
      <c r="AC521" s="81"/>
      <c r="AD521" s="81"/>
      <c r="AE521" s="68"/>
      <c r="AF521" s="68"/>
      <c r="AG521" s="81"/>
      <c r="AH521" s="81"/>
      <c r="AI521" s="68"/>
      <c r="AJ521" s="68"/>
      <c r="AK521" s="81"/>
      <c r="AL521" s="81"/>
      <c r="AM521" s="81"/>
      <c r="AN521" s="81"/>
      <c r="AO521" s="68">
        <v>5</v>
      </c>
      <c r="AP521" s="68">
        <v>5</v>
      </c>
      <c r="AQ521" s="68"/>
      <c r="AR521" s="81"/>
      <c r="AS521" s="81"/>
      <c r="AT521" s="68"/>
      <c r="AU521" s="68"/>
      <c r="AV521" s="81"/>
      <c r="AW521" s="81"/>
      <c r="AX521" s="68"/>
      <c r="AY521" s="68"/>
      <c r="AZ521" s="81"/>
      <c r="BA521" s="81"/>
      <c r="BB521" s="81"/>
      <c r="BC521" s="81"/>
      <c r="BE521" s="251"/>
      <c r="BF521" s="251"/>
      <c r="BG521" s="251"/>
      <c r="BH521" s="251"/>
      <c r="BI521" s="251"/>
      <c r="BJ521" s="251"/>
      <c r="BK521" s="251"/>
    </row>
    <row r="522" spans="1:63" ht="15.75" customHeight="1">
      <c r="A522" s="417" t="s">
        <v>6</v>
      </c>
      <c r="B522" s="417"/>
      <c r="C522" s="417"/>
      <c r="D522" s="84">
        <v>1.5</v>
      </c>
      <c r="E522" s="77">
        <v>1.5</v>
      </c>
      <c r="F522" s="74"/>
      <c r="G522" s="68"/>
      <c r="H522" s="68"/>
      <c r="I522" s="75"/>
      <c r="J522" s="251"/>
      <c r="K522" s="251"/>
      <c r="L522" s="251"/>
      <c r="M522" s="251"/>
      <c r="N522" s="251"/>
      <c r="O522" s="251"/>
      <c r="P522" s="251"/>
      <c r="Q522" s="74">
        <v>2.5</v>
      </c>
      <c r="R522" s="77">
        <v>2.5</v>
      </c>
      <c r="S522" s="74"/>
      <c r="T522" s="68"/>
      <c r="U522" s="81"/>
      <c r="V522" s="79"/>
      <c r="W522" s="403" t="s">
        <v>6</v>
      </c>
      <c r="X522" s="403"/>
      <c r="Y522" s="403"/>
      <c r="Z522" s="68">
        <v>1.5</v>
      </c>
      <c r="AA522" s="68">
        <v>1.5</v>
      </c>
      <c r="AB522" s="68"/>
      <c r="AC522" s="81"/>
      <c r="AD522" s="81"/>
      <c r="AE522" s="68"/>
      <c r="AF522" s="68"/>
      <c r="AG522" s="81"/>
      <c r="AH522" s="81"/>
      <c r="AI522" s="68"/>
      <c r="AJ522" s="68"/>
      <c r="AK522" s="81"/>
      <c r="AL522" s="81"/>
      <c r="AM522" s="81"/>
      <c r="AN522" s="81"/>
      <c r="AO522" s="68">
        <v>2.5</v>
      </c>
      <c r="AP522" s="68">
        <v>2.5</v>
      </c>
      <c r="AQ522" s="68"/>
      <c r="AR522" s="81"/>
      <c r="AS522" s="81"/>
      <c r="AT522" s="68"/>
      <c r="AU522" s="68"/>
      <c r="AV522" s="81"/>
      <c r="AW522" s="81"/>
      <c r="AX522" s="68"/>
      <c r="AY522" s="68"/>
      <c r="AZ522" s="81"/>
      <c r="BA522" s="81"/>
      <c r="BB522" s="81"/>
      <c r="BC522" s="81"/>
      <c r="BE522" s="251"/>
      <c r="BF522" s="251"/>
      <c r="BG522" s="251"/>
      <c r="BH522" s="251"/>
      <c r="BI522" s="251"/>
      <c r="BJ522" s="251"/>
      <c r="BK522" s="251"/>
    </row>
    <row r="523" spans="1:63" ht="15.75" customHeight="1">
      <c r="A523" s="417" t="s">
        <v>162</v>
      </c>
      <c r="B523" s="417"/>
      <c r="C523" s="417"/>
      <c r="D523" s="84">
        <v>120</v>
      </c>
      <c r="E523" s="77">
        <v>120</v>
      </c>
      <c r="F523" s="74"/>
      <c r="G523" s="68"/>
      <c r="H523" s="68"/>
      <c r="I523" s="75"/>
      <c r="J523" s="251"/>
      <c r="K523" s="251"/>
      <c r="L523" s="251"/>
      <c r="M523" s="251"/>
      <c r="N523" s="251"/>
      <c r="O523" s="251"/>
      <c r="P523" s="251"/>
      <c r="Q523" s="74">
        <v>200</v>
      </c>
      <c r="R523" s="77">
        <v>200</v>
      </c>
      <c r="S523" s="74"/>
      <c r="T523" s="68"/>
      <c r="U523" s="81"/>
      <c r="V523" s="79"/>
      <c r="W523" s="403" t="s">
        <v>162</v>
      </c>
      <c r="X523" s="403"/>
      <c r="Y523" s="403"/>
      <c r="Z523" s="68">
        <v>120</v>
      </c>
      <c r="AA523" s="68">
        <v>120</v>
      </c>
      <c r="AB523" s="68"/>
      <c r="AC523" s="81"/>
      <c r="AD523" s="81"/>
      <c r="AE523" s="68"/>
      <c r="AF523" s="68"/>
      <c r="AG523" s="81"/>
      <c r="AH523" s="81"/>
      <c r="AI523" s="68"/>
      <c r="AJ523" s="68"/>
      <c r="AK523" s="81"/>
      <c r="AL523" s="81"/>
      <c r="AM523" s="81"/>
      <c r="AN523" s="81"/>
      <c r="AO523" s="68">
        <v>200</v>
      </c>
      <c r="AP523" s="68">
        <v>200</v>
      </c>
      <c r="AQ523" s="68"/>
      <c r="AR523" s="81"/>
      <c r="AS523" s="81"/>
      <c r="AT523" s="68"/>
      <c r="AU523" s="68"/>
      <c r="AV523" s="81"/>
      <c r="AW523" s="81"/>
      <c r="AX523" s="68"/>
      <c r="AY523" s="68"/>
      <c r="AZ523" s="81"/>
      <c r="BA523" s="81"/>
      <c r="BB523" s="81"/>
      <c r="BC523" s="81"/>
      <c r="BE523" s="251"/>
      <c r="BF523" s="251"/>
      <c r="BG523" s="251"/>
      <c r="BH523" s="251"/>
      <c r="BI523" s="251"/>
      <c r="BJ523" s="251"/>
      <c r="BK523" s="251"/>
    </row>
    <row r="524" spans="1:63" ht="15.75" customHeight="1">
      <c r="A524" s="417"/>
      <c r="B524" s="417"/>
      <c r="C524" s="417"/>
      <c r="D524" s="84"/>
      <c r="E524" s="77"/>
      <c r="F524" s="80">
        <v>1.1</v>
      </c>
      <c r="G524" s="81">
        <v>2.94</v>
      </c>
      <c r="H524" s="81">
        <v>9.12</v>
      </c>
      <c r="I524" s="265">
        <v>67.35</v>
      </c>
      <c r="J524" s="223">
        <v>0.055</v>
      </c>
      <c r="K524" s="224">
        <v>3.77</v>
      </c>
      <c r="L524" s="224"/>
      <c r="M524" s="224">
        <v>30.2</v>
      </c>
      <c r="N524" s="224">
        <v>58.75</v>
      </c>
      <c r="O524" s="224">
        <v>20.7</v>
      </c>
      <c r="P524" s="225">
        <v>1.02</v>
      </c>
      <c r="Q524" s="78"/>
      <c r="R524" s="79"/>
      <c r="S524" s="80">
        <v>1.83</v>
      </c>
      <c r="T524" s="81">
        <v>4.9</v>
      </c>
      <c r="U524" s="81">
        <v>15.2</v>
      </c>
      <c r="V524" s="79">
        <v>112.25</v>
      </c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E524" s="223">
        <v>0.082</v>
      </c>
      <c r="BF524" s="224">
        <v>11.5</v>
      </c>
      <c r="BG524" s="224"/>
      <c r="BH524" s="224">
        <v>42.4</v>
      </c>
      <c r="BI524" s="224">
        <v>68.2</v>
      </c>
      <c r="BJ524" s="224">
        <v>30.95</v>
      </c>
      <c r="BK524" s="225">
        <v>1.48</v>
      </c>
    </row>
    <row r="525" spans="1:63" s="1" customFormat="1" ht="16.5" customHeight="1">
      <c r="A525" s="382" t="s">
        <v>93</v>
      </c>
      <c r="B525" s="383"/>
      <c r="C525" s="384"/>
      <c r="D525" s="30">
        <v>5</v>
      </c>
      <c r="E525" s="12">
        <v>5</v>
      </c>
      <c r="F525" s="15">
        <v>0.14</v>
      </c>
      <c r="G525" s="16">
        <v>0.75</v>
      </c>
      <c r="H525" s="16">
        <v>0.16</v>
      </c>
      <c r="I525" s="24">
        <v>10.3</v>
      </c>
      <c r="J525" s="16"/>
      <c r="K525" s="16"/>
      <c r="L525" s="16"/>
      <c r="M525" s="16"/>
      <c r="N525" s="16"/>
      <c r="O525" s="16"/>
      <c r="P525" s="16"/>
      <c r="Q525" s="42">
        <v>5</v>
      </c>
      <c r="R525" s="12">
        <v>5</v>
      </c>
      <c r="S525" s="15">
        <v>0.14</v>
      </c>
      <c r="T525" s="16">
        <v>0.75</v>
      </c>
      <c r="U525" s="16">
        <v>0.16</v>
      </c>
      <c r="V525" s="24">
        <v>10.3</v>
      </c>
      <c r="W525" s="382" t="s">
        <v>93</v>
      </c>
      <c r="X525" s="383"/>
      <c r="Y525" s="384"/>
      <c r="Z525" s="13">
        <v>5</v>
      </c>
      <c r="AA525" s="16">
        <v>5</v>
      </c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41"/>
      <c r="AP525" s="16">
        <v>5</v>
      </c>
      <c r="AQ525" s="16"/>
      <c r="AR525" s="16"/>
      <c r="AS525" s="16"/>
      <c r="AT525" s="13"/>
      <c r="AU525" s="16"/>
      <c r="AV525" s="16"/>
      <c r="AW525" s="13"/>
      <c r="AX525" s="13"/>
      <c r="AY525" s="16"/>
      <c r="AZ525" s="16"/>
      <c r="BA525" s="13"/>
      <c r="BB525" s="13"/>
      <c r="BC525" s="13"/>
      <c r="BE525" s="16"/>
      <c r="BF525" s="16"/>
      <c r="BG525" s="16"/>
      <c r="BH525" s="16"/>
      <c r="BI525" s="16"/>
      <c r="BJ525" s="16"/>
      <c r="BK525" s="16"/>
    </row>
    <row r="526" spans="1:63" ht="15.75" customHeight="1">
      <c r="A526" s="404" t="s">
        <v>38</v>
      </c>
      <c r="B526" s="404"/>
      <c r="C526" s="404"/>
      <c r="D526" s="84"/>
      <c r="E526" s="77"/>
      <c r="F526" s="74"/>
      <c r="G526" s="68"/>
      <c r="H526" s="68"/>
      <c r="I526" s="75"/>
      <c r="J526" s="251"/>
      <c r="K526" s="251"/>
      <c r="L526" s="251"/>
      <c r="M526" s="251"/>
      <c r="N526" s="251"/>
      <c r="O526" s="251"/>
      <c r="P526" s="251"/>
      <c r="Q526" s="74"/>
      <c r="R526" s="77"/>
      <c r="S526" s="74"/>
      <c r="T526" s="68"/>
      <c r="U526" s="81"/>
      <c r="V526" s="79"/>
      <c r="W526" s="403" t="s">
        <v>18</v>
      </c>
      <c r="X526" s="403"/>
      <c r="Y526" s="403"/>
      <c r="Z526" s="68">
        <v>7.2</v>
      </c>
      <c r="AA526" s="68">
        <v>6</v>
      </c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>
        <v>12</v>
      </c>
      <c r="AP526" s="68">
        <v>10</v>
      </c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E526" s="251"/>
      <c r="BF526" s="251"/>
      <c r="BG526" s="251"/>
      <c r="BH526" s="251"/>
      <c r="BI526" s="251"/>
      <c r="BJ526" s="251"/>
      <c r="BK526" s="251"/>
    </row>
    <row r="527" spans="1:63" ht="15.75" customHeight="1">
      <c r="A527" s="404" t="s">
        <v>195</v>
      </c>
      <c r="B527" s="404"/>
      <c r="C527" s="404"/>
      <c r="D527" s="84">
        <v>75</v>
      </c>
      <c r="E527" s="79">
        <v>60</v>
      </c>
      <c r="F527" s="74"/>
      <c r="G527" s="68"/>
      <c r="H527" s="68"/>
      <c r="I527" s="75"/>
      <c r="J527" s="251"/>
      <c r="K527" s="251"/>
      <c r="L527" s="251"/>
      <c r="M527" s="251"/>
      <c r="N527" s="251"/>
      <c r="O527" s="251"/>
      <c r="P527" s="251"/>
      <c r="Q527" s="74">
        <v>100</v>
      </c>
      <c r="R527" s="79">
        <v>80</v>
      </c>
      <c r="S527" s="74"/>
      <c r="T527" s="68"/>
      <c r="U527" s="81"/>
      <c r="V527" s="79"/>
      <c r="W527" s="403" t="s">
        <v>20</v>
      </c>
      <c r="X527" s="403"/>
      <c r="Y527" s="403"/>
      <c r="Z527" s="68">
        <v>1.8</v>
      </c>
      <c r="AA527" s="68">
        <v>1.8</v>
      </c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>
        <v>3</v>
      </c>
      <c r="AP527" s="68">
        <v>3</v>
      </c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E527" s="251"/>
      <c r="BF527" s="251"/>
      <c r="BG527" s="251"/>
      <c r="BH527" s="251"/>
      <c r="BI527" s="251"/>
      <c r="BJ527" s="251"/>
      <c r="BK527" s="251"/>
    </row>
    <row r="528" spans="1:63" ht="15.75" customHeight="1">
      <c r="A528" s="402" t="s">
        <v>129</v>
      </c>
      <c r="B528" s="402"/>
      <c r="C528" s="402"/>
      <c r="D528" s="84">
        <v>96</v>
      </c>
      <c r="E528" s="77">
        <v>44</v>
      </c>
      <c r="F528" s="74"/>
      <c r="G528" s="68"/>
      <c r="H528" s="68"/>
      <c r="I528" s="75"/>
      <c r="J528" s="251"/>
      <c r="K528" s="251"/>
      <c r="L528" s="251"/>
      <c r="M528" s="251"/>
      <c r="N528" s="251"/>
      <c r="O528" s="251"/>
      <c r="P528" s="251"/>
      <c r="Q528" s="74">
        <v>127</v>
      </c>
      <c r="R528" s="77">
        <v>59</v>
      </c>
      <c r="S528" s="74"/>
      <c r="T528" s="68"/>
      <c r="U528" s="81"/>
      <c r="V528" s="79"/>
      <c r="W528" s="403" t="s">
        <v>19</v>
      </c>
      <c r="X528" s="403"/>
      <c r="Y528" s="403"/>
      <c r="Z528" s="68">
        <v>3</v>
      </c>
      <c r="AA528" s="68">
        <v>3</v>
      </c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>
        <v>5</v>
      </c>
      <c r="AP528" s="68">
        <v>5</v>
      </c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E528" s="251"/>
      <c r="BF528" s="251"/>
      <c r="BG528" s="251"/>
      <c r="BH528" s="251"/>
      <c r="BI528" s="251"/>
      <c r="BJ528" s="251"/>
      <c r="BK528" s="251"/>
    </row>
    <row r="529" spans="1:63" ht="15.75" customHeight="1">
      <c r="A529" s="402" t="s">
        <v>25</v>
      </c>
      <c r="B529" s="402"/>
      <c r="C529" s="402"/>
      <c r="D529" s="84">
        <v>16</v>
      </c>
      <c r="E529" s="77">
        <v>16</v>
      </c>
      <c r="F529" s="74"/>
      <c r="G529" s="68"/>
      <c r="H529" s="68"/>
      <c r="I529" s="75"/>
      <c r="J529" s="251"/>
      <c r="K529" s="251"/>
      <c r="L529" s="251"/>
      <c r="M529" s="251"/>
      <c r="N529" s="251"/>
      <c r="O529" s="251"/>
      <c r="P529" s="251"/>
      <c r="Q529" s="74">
        <v>21</v>
      </c>
      <c r="R529" s="77">
        <v>21</v>
      </c>
      <c r="S529" s="74"/>
      <c r="T529" s="68"/>
      <c r="U529" s="81"/>
      <c r="V529" s="79"/>
      <c r="W529" s="403" t="s">
        <v>6</v>
      </c>
      <c r="X529" s="403"/>
      <c r="Y529" s="403"/>
      <c r="Z529" s="68">
        <v>1.5</v>
      </c>
      <c r="AA529" s="68">
        <v>1.5</v>
      </c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>
        <v>2.5</v>
      </c>
      <c r="AP529" s="68">
        <v>2.5</v>
      </c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E529" s="251"/>
      <c r="BF529" s="251"/>
      <c r="BG529" s="251"/>
      <c r="BH529" s="251"/>
      <c r="BI529" s="251"/>
      <c r="BJ529" s="251"/>
      <c r="BK529" s="251"/>
    </row>
    <row r="530" spans="1:63" ht="15.75" customHeight="1">
      <c r="A530" s="402" t="s">
        <v>39</v>
      </c>
      <c r="B530" s="402"/>
      <c r="C530" s="402"/>
      <c r="D530" s="84">
        <v>11</v>
      </c>
      <c r="E530" s="77">
        <v>11</v>
      </c>
      <c r="F530" s="74"/>
      <c r="G530" s="68"/>
      <c r="H530" s="68"/>
      <c r="I530" s="75"/>
      <c r="J530" s="251"/>
      <c r="K530" s="251"/>
      <c r="L530" s="251"/>
      <c r="M530" s="251"/>
      <c r="N530" s="251"/>
      <c r="O530" s="251"/>
      <c r="P530" s="251"/>
      <c r="Q530" s="74">
        <v>15</v>
      </c>
      <c r="R530" s="77">
        <v>15</v>
      </c>
      <c r="S530" s="74"/>
      <c r="T530" s="68"/>
      <c r="U530" s="68"/>
      <c r="V530" s="77"/>
      <c r="W530" s="403" t="s">
        <v>162</v>
      </c>
      <c r="X530" s="403"/>
      <c r="Y530" s="403"/>
      <c r="Z530" s="68">
        <v>120</v>
      </c>
      <c r="AA530" s="68">
        <v>120</v>
      </c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>
        <v>200</v>
      </c>
      <c r="AP530" s="68">
        <v>200</v>
      </c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E530" s="251"/>
      <c r="BF530" s="251"/>
      <c r="BG530" s="251"/>
      <c r="BH530" s="251"/>
      <c r="BI530" s="251"/>
      <c r="BJ530" s="251"/>
      <c r="BK530" s="251"/>
    </row>
    <row r="531" spans="1:63" ht="15.75" customHeight="1">
      <c r="A531" s="402" t="s">
        <v>52</v>
      </c>
      <c r="B531" s="402"/>
      <c r="C531" s="402"/>
      <c r="D531" s="125">
        <v>6</v>
      </c>
      <c r="E531" s="77">
        <v>6</v>
      </c>
      <c r="F531" s="74"/>
      <c r="G531" s="68"/>
      <c r="H531" s="68"/>
      <c r="I531" s="75"/>
      <c r="J531" s="251"/>
      <c r="K531" s="251"/>
      <c r="L531" s="251"/>
      <c r="M531" s="251"/>
      <c r="N531" s="251"/>
      <c r="O531" s="251"/>
      <c r="P531" s="251"/>
      <c r="Q531" s="74">
        <v>8</v>
      </c>
      <c r="R531" s="77">
        <v>8</v>
      </c>
      <c r="S531" s="74"/>
      <c r="T531" s="68"/>
      <c r="U531" s="68"/>
      <c r="V531" s="77"/>
      <c r="W531" s="403"/>
      <c r="X531" s="403"/>
      <c r="Y531" s="403"/>
      <c r="Z531" s="68"/>
      <c r="AA531" s="68"/>
      <c r="AB531" s="81">
        <v>73.54</v>
      </c>
      <c r="AC531" s="81">
        <v>228.9</v>
      </c>
      <c r="AD531" s="81">
        <v>26.55</v>
      </c>
      <c r="AE531" s="81">
        <v>15.75</v>
      </c>
      <c r="AF531" s="81">
        <v>31.95</v>
      </c>
      <c r="AG531" s="81">
        <v>0.715</v>
      </c>
      <c r="AH531" s="81"/>
      <c r="AI531" s="81">
        <v>817.05</v>
      </c>
      <c r="AJ531" s="81">
        <v>1.43</v>
      </c>
      <c r="AK531" s="81">
        <v>0.0285</v>
      </c>
      <c r="AL531" s="81">
        <v>0.025</v>
      </c>
      <c r="AM531" s="81">
        <v>0.34900000000000003</v>
      </c>
      <c r="AN531" s="81">
        <v>6.172</v>
      </c>
      <c r="AO531" s="81"/>
      <c r="AP531" s="81"/>
      <c r="AQ531" s="81">
        <v>122.5</v>
      </c>
      <c r="AR531" s="81">
        <v>381.5</v>
      </c>
      <c r="AS531" s="81">
        <v>44.25</v>
      </c>
      <c r="AT531" s="81">
        <v>26.25</v>
      </c>
      <c r="AU531" s="81">
        <v>53</v>
      </c>
      <c r="AV531" s="81">
        <v>1.19</v>
      </c>
      <c r="AW531" s="81"/>
      <c r="AX531" s="81">
        <v>1361.75</v>
      </c>
      <c r="AY531" s="81">
        <v>2.39</v>
      </c>
      <c r="AZ531" s="81">
        <v>0.0475</v>
      </c>
      <c r="BA531" s="81">
        <v>0.0425</v>
      </c>
      <c r="BB531" s="81">
        <v>0.58</v>
      </c>
      <c r="BC531" s="81">
        <v>10.28</v>
      </c>
      <c r="BE531" s="251"/>
      <c r="BF531" s="251"/>
      <c r="BG531" s="251"/>
      <c r="BH531" s="251"/>
      <c r="BI531" s="251"/>
      <c r="BJ531" s="251"/>
      <c r="BK531" s="251"/>
    </row>
    <row r="532" spans="1:63" ht="16.5" customHeight="1">
      <c r="A532" s="402"/>
      <c r="B532" s="402"/>
      <c r="C532" s="402"/>
      <c r="D532" s="84"/>
      <c r="E532" s="79"/>
      <c r="F532" s="80">
        <v>11.66</v>
      </c>
      <c r="G532" s="81">
        <v>2.75</v>
      </c>
      <c r="H532" s="81">
        <v>9.98</v>
      </c>
      <c r="I532" s="265">
        <v>111</v>
      </c>
      <c r="J532" s="15">
        <v>0.06</v>
      </c>
      <c r="K532" s="16">
        <v>0.5</v>
      </c>
      <c r="L532" s="16">
        <v>37</v>
      </c>
      <c r="M532" s="16">
        <v>26.4</v>
      </c>
      <c r="N532" s="16">
        <v>95.4</v>
      </c>
      <c r="O532" s="16">
        <v>15.7</v>
      </c>
      <c r="P532" s="266">
        <v>1.09</v>
      </c>
      <c r="Q532" s="84"/>
      <c r="R532" s="77"/>
      <c r="S532" s="80">
        <v>15.64</v>
      </c>
      <c r="T532" s="81">
        <v>3.89</v>
      </c>
      <c r="U532" s="81">
        <v>13.46</v>
      </c>
      <c r="V532" s="79">
        <v>151</v>
      </c>
      <c r="W532" s="405" t="s">
        <v>38</v>
      </c>
      <c r="X532" s="405"/>
      <c r="Y532" s="405"/>
      <c r="Z532" s="68"/>
      <c r="AA532" s="68"/>
      <c r="AB532" s="68"/>
      <c r="AC532" s="81"/>
      <c r="AD532" s="81"/>
      <c r="AE532" s="68"/>
      <c r="AF532" s="68"/>
      <c r="AG532" s="81"/>
      <c r="AH532" s="81"/>
      <c r="AI532" s="68"/>
      <c r="AJ532" s="68"/>
      <c r="AK532" s="81"/>
      <c r="AL532" s="81"/>
      <c r="AM532" s="81"/>
      <c r="AN532" s="81"/>
      <c r="AO532" s="68"/>
      <c r="AP532" s="68"/>
      <c r="AQ532" s="68"/>
      <c r="AR532" s="81"/>
      <c r="AS532" s="81"/>
      <c r="AT532" s="68"/>
      <c r="AU532" s="68"/>
      <c r="AV532" s="81"/>
      <c r="AW532" s="81"/>
      <c r="AX532" s="68"/>
      <c r="AY532" s="68"/>
      <c r="AZ532" s="81"/>
      <c r="BA532" s="81"/>
      <c r="BB532" s="81"/>
      <c r="BC532" s="81"/>
      <c r="BE532" s="223">
        <v>0.08</v>
      </c>
      <c r="BF532" s="224">
        <v>0.67</v>
      </c>
      <c r="BG532" s="224">
        <v>51</v>
      </c>
      <c r="BH532" s="224">
        <v>35.1</v>
      </c>
      <c r="BI532" s="224">
        <v>127.8</v>
      </c>
      <c r="BJ532" s="224">
        <v>21</v>
      </c>
      <c r="BK532" s="225">
        <v>1.47</v>
      </c>
    </row>
    <row r="533" spans="1:63" ht="12.75" customHeight="1" hidden="1">
      <c r="A533" s="407"/>
      <c r="B533" s="407"/>
      <c r="C533" s="407"/>
      <c r="D533" s="84"/>
      <c r="E533" s="79"/>
      <c r="F533" s="80"/>
      <c r="G533" s="81"/>
      <c r="H533" s="81"/>
      <c r="I533" s="82"/>
      <c r="J533" s="252"/>
      <c r="K533" s="252"/>
      <c r="L533" s="252"/>
      <c r="M533" s="252"/>
      <c r="N533" s="252"/>
      <c r="O533" s="252"/>
      <c r="P533" s="252"/>
      <c r="Q533" s="74"/>
      <c r="R533" s="79"/>
      <c r="S533" s="80"/>
      <c r="T533" s="81"/>
      <c r="U533" s="81"/>
      <c r="V533" s="7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E533" s="252"/>
      <c r="BF533" s="252"/>
      <c r="BG533" s="252"/>
      <c r="BH533" s="252"/>
      <c r="BI533" s="252"/>
      <c r="BJ533" s="252"/>
      <c r="BK533" s="252"/>
    </row>
    <row r="534" spans="1:63" ht="15.75" customHeight="1">
      <c r="A534" s="404" t="s">
        <v>163</v>
      </c>
      <c r="B534" s="404"/>
      <c r="C534" s="404"/>
      <c r="D534" s="84"/>
      <c r="E534" s="79">
        <v>120</v>
      </c>
      <c r="F534" s="74"/>
      <c r="G534" s="68"/>
      <c r="H534" s="68"/>
      <c r="I534" s="325"/>
      <c r="J534" s="220"/>
      <c r="K534" s="221"/>
      <c r="L534" s="221"/>
      <c r="M534" s="221"/>
      <c r="N534" s="221"/>
      <c r="O534" s="221"/>
      <c r="P534" s="222"/>
      <c r="Q534" s="84"/>
      <c r="R534" s="79">
        <v>150</v>
      </c>
      <c r="S534" s="74"/>
      <c r="T534" s="68"/>
      <c r="U534" s="68"/>
      <c r="V534" s="77"/>
      <c r="W534" s="403" t="s">
        <v>25</v>
      </c>
      <c r="X534" s="403"/>
      <c r="Y534" s="403"/>
      <c r="Z534" s="68">
        <v>16</v>
      </c>
      <c r="AA534" s="68">
        <v>16</v>
      </c>
      <c r="AB534" s="68"/>
      <c r="AC534" s="81"/>
      <c r="AD534" s="81"/>
      <c r="AE534" s="68"/>
      <c r="AF534" s="68"/>
      <c r="AG534" s="81"/>
      <c r="AH534" s="81"/>
      <c r="AI534" s="68"/>
      <c r="AJ534" s="68"/>
      <c r="AK534" s="81"/>
      <c r="AL534" s="81"/>
      <c r="AM534" s="81"/>
      <c r="AN534" s="81"/>
      <c r="AO534" s="68">
        <v>21</v>
      </c>
      <c r="AP534" s="68">
        <v>21</v>
      </c>
      <c r="AQ534" s="68"/>
      <c r="AR534" s="81"/>
      <c r="AS534" s="81"/>
      <c r="AT534" s="68"/>
      <c r="AU534" s="68"/>
      <c r="AV534" s="81"/>
      <c r="AW534" s="81"/>
      <c r="AX534" s="68"/>
      <c r="AY534" s="68"/>
      <c r="AZ534" s="81"/>
      <c r="BA534" s="81"/>
      <c r="BB534" s="81"/>
      <c r="BC534" s="81"/>
      <c r="BE534" s="220"/>
      <c r="BF534" s="221"/>
      <c r="BG534" s="221"/>
      <c r="BH534" s="221"/>
      <c r="BI534" s="221"/>
      <c r="BJ534" s="221"/>
      <c r="BK534" s="222"/>
    </row>
    <row r="535" spans="1:63" ht="15.75" customHeight="1">
      <c r="A535" s="402" t="s">
        <v>29</v>
      </c>
      <c r="B535" s="402"/>
      <c r="C535" s="402"/>
      <c r="D535" s="84">
        <v>172</v>
      </c>
      <c r="E535" s="77">
        <v>138</v>
      </c>
      <c r="F535" s="74"/>
      <c r="G535" s="68"/>
      <c r="H535" s="68"/>
      <c r="I535" s="325"/>
      <c r="J535" s="220"/>
      <c r="K535" s="221"/>
      <c r="L535" s="221"/>
      <c r="M535" s="221"/>
      <c r="N535" s="221"/>
      <c r="O535" s="221"/>
      <c r="P535" s="222"/>
      <c r="Q535" s="84">
        <v>215</v>
      </c>
      <c r="R535" s="77">
        <v>172</v>
      </c>
      <c r="S535" s="74"/>
      <c r="T535" s="68"/>
      <c r="U535" s="68"/>
      <c r="V535" s="77"/>
      <c r="W535" s="403" t="s">
        <v>39</v>
      </c>
      <c r="X535" s="403"/>
      <c r="Y535" s="403"/>
      <c r="Z535" s="68">
        <v>11</v>
      </c>
      <c r="AA535" s="68">
        <v>11</v>
      </c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>
        <v>15</v>
      </c>
      <c r="AP535" s="68">
        <v>15</v>
      </c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E535" s="220"/>
      <c r="BF535" s="221"/>
      <c r="BG535" s="221"/>
      <c r="BH535" s="221"/>
      <c r="BI535" s="221"/>
      <c r="BJ535" s="221"/>
      <c r="BK535" s="222"/>
    </row>
    <row r="536" spans="1:63" ht="15.75" customHeight="1">
      <c r="A536" s="402" t="s">
        <v>19</v>
      </c>
      <c r="B536" s="402"/>
      <c r="C536" s="402"/>
      <c r="D536" s="84">
        <v>4</v>
      </c>
      <c r="E536" s="77">
        <v>4</v>
      </c>
      <c r="F536" s="74"/>
      <c r="G536" s="68"/>
      <c r="H536" s="68"/>
      <c r="I536" s="325"/>
      <c r="J536" s="220"/>
      <c r="K536" s="221"/>
      <c r="L536" s="221"/>
      <c r="M536" s="221"/>
      <c r="N536" s="221"/>
      <c r="O536" s="221"/>
      <c r="P536" s="222"/>
      <c r="Q536" s="84">
        <v>6</v>
      </c>
      <c r="R536" s="77">
        <v>6</v>
      </c>
      <c r="S536" s="74"/>
      <c r="T536" s="68"/>
      <c r="U536" s="68"/>
      <c r="V536" s="77"/>
      <c r="W536" s="403" t="s">
        <v>52</v>
      </c>
      <c r="X536" s="403"/>
      <c r="Y536" s="403"/>
      <c r="Z536" s="126">
        <v>6</v>
      </c>
      <c r="AA536" s="68">
        <v>6</v>
      </c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>
        <v>8</v>
      </c>
      <c r="AP536" s="68">
        <v>8</v>
      </c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E536" s="220"/>
      <c r="BF536" s="221"/>
      <c r="BG536" s="221"/>
      <c r="BH536" s="221"/>
      <c r="BI536" s="221"/>
      <c r="BJ536" s="221"/>
      <c r="BK536" s="222"/>
    </row>
    <row r="537" spans="1:63" ht="15.75" customHeight="1">
      <c r="A537" s="402" t="s">
        <v>70</v>
      </c>
      <c r="B537" s="402"/>
      <c r="C537" s="402"/>
      <c r="D537" s="84">
        <v>3.6</v>
      </c>
      <c r="E537" s="77">
        <v>3</v>
      </c>
      <c r="F537" s="74"/>
      <c r="G537" s="68"/>
      <c r="H537" s="68"/>
      <c r="I537" s="325"/>
      <c r="J537" s="220"/>
      <c r="K537" s="221"/>
      <c r="L537" s="221"/>
      <c r="M537" s="221"/>
      <c r="N537" s="221"/>
      <c r="O537" s="221"/>
      <c r="P537" s="222"/>
      <c r="Q537" s="84">
        <v>4.6</v>
      </c>
      <c r="R537" s="77">
        <v>3.8</v>
      </c>
      <c r="S537" s="74"/>
      <c r="T537" s="68"/>
      <c r="U537" s="68"/>
      <c r="V537" s="77"/>
      <c r="W537" s="403" t="s">
        <v>28</v>
      </c>
      <c r="X537" s="403"/>
      <c r="Y537" s="403"/>
      <c r="Z537" s="68">
        <v>2</v>
      </c>
      <c r="AA537" s="68">
        <v>2</v>
      </c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>
        <v>3</v>
      </c>
      <c r="AP537" s="68">
        <v>3</v>
      </c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E537" s="220"/>
      <c r="BF537" s="221"/>
      <c r="BG537" s="221"/>
      <c r="BH537" s="221"/>
      <c r="BI537" s="221"/>
      <c r="BJ537" s="221"/>
      <c r="BK537" s="222"/>
    </row>
    <row r="538" spans="1:63" ht="15.75" customHeight="1">
      <c r="A538" s="402" t="s">
        <v>18</v>
      </c>
      <c r="B538" s="402"/>
      <c r="C538" s="402"/>
      <c r="D538" s="84">
        <v>6</v>
      </c>
      <c r="E538" s="77">
        <v>4.8</v>
      </c>
      <c r="F538" s="74"/>
      <c r="G538" s="68"/>
      <c r="H538" s="68"/>
      <c r="I538" s="325"/>
      <c r="J538" s="220"/>
      <c r="K538" s="221"/>
      <c r="L538" s="221"/>
      <c r="M538" s="221"/>
      <c r="N538" s="221"/>
      <c r="O538" s="221"/>
      <c r="P538" s="222"/>
      <c r="Q538" s="84">
        <v>7.6</v>
      </c>
      <c r="R538" s="77">
        <v>6</v>
      </c>
      <c r="S538" s="74"/>
      <c r="T538" s="68"/>
      <c r="U538" s="68"/>
      <c r="V538" s="77"/>
      <c r="W538" s="403"/>
      <c r="X538" s="403"/>
      <c r="Y538" s="403"/>
      <c r="Z538" s="68"/>
      <c r="AA538" s="81"/>
      <c r="AB538" s="81">
        <v>180.9</v>
      </c>
      <c r="AC538" s="81">
        <v>165.4</v>
      </c>
      <c r="AD538" s="81">
        <v>22.8</v>
      </c>
      <c r="AE538" s="81">
        <v>16.9</v>
      </c>
      <c r="AF538" s="81">
        <v>91</v>
      </c>
      <c r="AG538" s="81">
        <v>0.85</v>
      </c>
      <c r="AH538" s="81">
        <v>10</v>
      </c>
      <c r="AI538" s="81">
        <v>8</v>
      </c>
      <c r="AJ538" s="81">
        <v>0.16</v>
      </c>
      <c r="AK538" s="81">
        <v>0.04</v>
      </c>
      <c r="AL538" s="81">
        <v>0.05</v>
      </c>
      <c r="AM538" s="81">
        <v>4.14</v>
      </c>
      <c r="AN538" s="81">
        <v>0.06</v>
      </c>
      <c r="AO538" s="68"/>
      <c r="AP538" s="68"/>
      <c r="AQ538" s="81">
        <v>282.6</v>
      </c>
      <c r="AR538" s="81">
        <v>234.2</v>
      </c>
      <c r="AS538" s="81">
        <v>31.2</v>
      </c>
      <c r="AT538" s="81">
        <v>25.5</v>
      </c>
      <c r="AU538" s="81">
        <v>131</v>
      </c>
      <c r="AV538" s="81">
        <v>1.36</v>
      </c>
      <c r="AW538" s="81">
        <v>14</v>
      </c>
      <c r="AX538" s="81">
        <v>11</v>
      </c>
      <c r="AY538" s="81">
        <v>0.38</v>
      </c>
      <c r="AZ538" s="81">
        <v>0.08</v>
      </c>
      <c r="BA538" s="81">
        <v>0.09</v>
      </c>
      <c r="BB538" s="81">
        <v>6.47</v>
      </c>
      <c r="BC538" s="81">
        <v>0.14</v>
      </c>
      <c r="BE538" s="220"/>
      <c r="BF538" s="221"/>
      <c r="BG538" s="221"/>
      <c r="BH538" s="221"/>
      <c r="BI538" s="221"/>
      <c r="BJ538" s="221"/>
      <c r="BK538" s="222"/>
    </row>
    <row r="539" spans="1:63" ht="12.75" customHeight="1" hidden="1">
      <c r="A539" s="402" t="s">
        <v>20</v>
      </c>
      <c r="B539" s="402"/>
      <c r="C539" s="402"/>
      <c r="D539" s="84">
        <v>7.2</v>
      </c>
      <c r="E539" s="77">
        <v>7.2</v>
      </c>
      <c r="F539" s="74"/>
      <c r="G539" s="68"/>
      <c r="H539" s="68"/>
      <c r="I539" s="325"/>
      <c r="J539" s="220"/>
      <c r="K539" s="221"/>
      <c r="L539" s="221"/>
      <c r="M539" s="221"/>
      <c r="N539" s="221"/>
      <c r="O539" s="221"/>
      <c r="P539" s="222"/>
      <c r="Q539" s="84">
        <v>9</v>
      </c>
      <c r="R539" s="77">
        <v>9</v>
      </c>
      <c r="S539" s="74"/>
      <c r="T539" s="68"/>
      <c r="U539" s="68"/>
      <c r="V539" s="77"/>
      <c r="W539" s="193"/>
      <c r="X539" s="193"/>
      <c r="Y539" s="193"/>
      <c r="Z539" s="141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1"/>
      <c r="AP539" s="141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E539" s="220"/>
      <c r="BF539" s="221"/>
      <c r="BG539" s="221"/>
      <c r="BH539" s="221"/>
      <c r="BI539" s="221"/>
      <c r="BJ539" s="221"/>
      <c r="BK539" s="222"/>
    </row>
    <row r="540" spans="1:63" ht="12.75" customHeight="1" hidden="1">
      <c r="A540" s="488" t="s">
        <v>21</v>
      </c>
      <c r="B540" s="488"/>
      <c r="C540" s="488"/>
      <c r="D540" s="128">
        <v>1.44</v>
      </c>
      <c r="E540" s="129">
        <v>1.44</v>
      </c>
      <c r="F540" s="160"/>
      <c r="G540" s="159"/>
      <c r="H540" s="159"/>
      <c r="I540" s="362"/>
      <c r="J540" s="363"/>
      <c r="K540" s="364"/>
      <c r="L540" s="364"/>
      <c r="M540" s="364"/>
      <c r="N540" s="364"/>
      <c r="O540" s="364"/>
      <c r="P540" s="365"/>
      <c r="Q540" s="128">
        <v>1.8</v>
      </c>
      <c r="R540" s="129">
        <v>1.8</v>
      </c>
      <c r="S540" s="160"/>
      <c r="T540" s="159"/>
      <c r="U540" s="159"/>
      <c r="V540" s="129"/>
      <c r="W540" s="186"/>
      <c r="X540" s="186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E540" s="363"/>
      <c r="BF540" s="364"/>
      <c r="BG540" s="364"/>
      <c r="BH540" s="364"/>
      <c r="BI540" s="364"/>
      <c r="BJ540" s="364"/>
      <c r="BK540" s="365"/>
    </row>
    <row r="541" spans="1:63" ht="15.75" customHeight="1">
      <c r="A541" s="402" t="s">
        <v>6</v>
      </c>
      <c r="B541" s="402"/>
      <c r="C541" s="402"/>
      <c r="D541" s="84">
        <v>1.8</v>
      </c>
      <c r="E541" s="77">
        <v>1.8</v>
      </c>
      <c r="F541" s="74"/>
      <c r="G541" s="68"/>
      <c r="H541" s="68"/>
      <c r="I541" s="325"/>
      <c r="J541" s="220"/>
      <c r="K541" s="221"/>
      <c r="L541" s="221"/>
      <c r="M541" s="221"/>
      <c r="N541" s="221"/>
      <c r="O541" s="221"/>
      <c r="P541" s="222"/>
      <c r="Q541" s="84">
        <v>4.6</v>
      </c>
      <c r="R541" s="77">
        <v>4.6</v>
      </c>
      <c r="S541" s="74"/>
      <c r="T541" s="68"/>
      <c r="U541" s="68"/>
      <c r="V541" s="77"/>
      <c r="W541" s="405" t="s">
        <v>163</v>
      </c>
      <c r="X541" s="405"/>
      <c r="Y541" s="405"/>
      <c r="Z541" s="68"/>
      <c r="AA541" s="81">
        <v>60</v>
      </c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81">
        <v>75</v>
      </c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E541" s="220"/>
      <c r="BF541" s="221"/>
      <c r="BG541" s="221"/>
      <c r="BH541" s="221"/>
      <c r="BI541" s="221"/>
      <c r="BJ541" s="221"/>
      <c r="BK541" s="222"/>
    </row>
    <row r="542" spans="1:63" ht="15.75" customHeight="1">
      <c r="A542" s="402" t="s">
        <v>331</v>
      </c>
      <c r="B542" s="402"/>
      <c r="C542" s="402"/>
      <c r="D542" s="84">
        <v>3</v>
      </c>
      <c r="E542" s="77">
        <v>3</v>
      </c>
      <c r="F542" s="74"/>
      <c r="G542" s="68"/>
      <c r="H542" s="68"/>
      <c r="I542" s="325"/>
      <c r="J542" s="220"/>
      <c r="K542" s="221"/>
      <c r="L542" s="221"/>
      <c r="M542" s="221"/>
      <c r="N542" s="221"/>
      <c r="O542" s="221"/>
      <c r="P542" s="222"/>
      <c r="Q542" s="84">
        <v>4</v>
      </c>
      <c r="R542" s="77">
        <v>4</v>
      </c>
      <c r="S542" s="74"/>
      <c r="T542" s="68"/>
      <c r="U542" s="68"/>
      <c r="V542" s="77"/>
      <c r="W542" s="405" t="s">
        <v>163</v>
      </c>
      <c r="X542" s="405"/>
      <c r="Y542" s="405"/>
      <c r="Z542" s="68"/>
      <c r="AA542" s="81">
        <v>60</v>
      </c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81">
        <v>75</v>
      </c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E542" s="220"/>
      <c r="BF542" s="221"/>
      <c r="BG542" s="221"/>
      <c r="BH542" s="221"/>
      <c r="BI542" s="221"/>
      <c r="BJ542" s="221"/>
      <c r="BK542" s="222"/>
    </row>
    <row r="543" spans="1:63" ht="15.75" customHeight="1">
      <c r="A543" s="402" t="s">
        <v>21</v>
      </c>
      <c r="B543" s="402"/>
      <c r="C543" s="402"/>
      <c r="D543" s="84">
        <v>1.2</v>
      </c>
      <c r="E543" s="77">
        <v>1.2</v>
      </c>
      <c r="F543" s="74"/>
      <c r="G543" s="68"/>
      <c r="H543" s="68"/>
      <c r="I543" s="325"/>
      <c r="J543" s="220"/>
      <c r="K543" s="221"/>
      <c r="L543" s="221"/>
      <c r="M543" s="221"/>
      <c r="N543" s="221"/>
      <c r="O543" s="221"/>
      <c r="P543" s="222"/>
      <c r="Q543" s="84">
        <v>1.6</v>
      </c>
      <c r="R543" s="77">
        <v>1.6</v>
      </c>
      <c r="S543" s="74"/>
      <c r="T543" s="68"/>
      <c r="U543" s="68"/>
      <c r="V543" s="77"/>
      <c r="W543" s="405" t="s">
        <v>163</v>
      </c>
      <c r="X543" s="405"/>
      <c r="Y543" s="405"/>
      <c r="Z543" s="68"/>
      <c r="AA543" s="81">
        <v>60</v>
      </c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81">
        <v>75</v>
      </c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E543" s="220"/>
      <c r="BF543" s="221"/>
      <c r="BG543" s="221"/>
      <c r="BH543" s="221"/>
      <c r="BI543" s="221"/>
      <c r="BJ543" s="221"/>
      <c r="BK543" s="222"/>
    </row>
    <row r="544" spans="1:63" ht="15.75" customHeight="1">
      <c r="A544" s="402"/>
      <c r="B544" s="402"/>
      <c r="C544" s="402"/>
      <c r="D544" s="84"/>
      <c r="E544" s="77"/>
      <c r="F544" s="80">
        <v>4.96</v>
      </c>
      <c r="G544" s="81">
        <v>7.76</v>
      </c>
      <c r="H544" s="81">
        <v>22.62</v>
      </c>
      <c r="I544" s="265">
        <v>180.24</v>
      </c>
      <c r="J544" s="223">
        <v>0.03</v>
      </c>
      <c r="K544" s="224">
        <v>23.6</v>
      </c>
      <c r="L544" s="224"/>
      <c r="M544" s="224">
        <v>75.54</v>
      </c>
      <c r="N544" s="224">
        <v>51.3</v>
      </c>
      <c r="O544" s="224">
        <v>28.7</v>
      </c>
      <c r="P544" s="225">
        <v>1.02</v>
      </c>
      <c r="Q544" s="78"/>
      <c r="R544" s="79"/>
      <c r="S544" s="80">
        <v>3.08</v>
      </c>
      <c r="T544" s="81">
        <v>4.84</v>
      </c>
      <c r="U544" s="81">
        <v>14.14</v>
      </c>
      <c r="V544" s="79">
        <v>112.64</v>
      </c>
      <c r="W544" s="403" t="s">
        <v>29</v>
      </c>
      <c r="X544" s="403"/>
      <c r="Y544" s="403"/>
      <c r="Z544" s="68">
        <v>86</v>
      </c>
      <c r="AA544" s="68">
        <v>69</v>
      </c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>
        <v>107.5</v>
      </c>
      <c r="AP544" s="68">
        <v>86</v>
      </c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E544" s="223">
        <v>0.04</v>
      </c>
      <c r="BF544" s="224">
        <v>25.75</v>
      </c>
      <c r="BG544" s="224"/>
      <c r="BH544" s="224">
        <v>83.18</v>
      </c>
      <c r="BI544" s="224">
        <v>60.15</v>
      </c>
      <c r="BJ544" s="224">
        <v>30.9</v>
      </c>
      <c r="BK544" s="225">
        <v>1.22</v>
      </c>
    </row>
    <row r="545" spans="1:63" ht="18.75" customHeight="1">
      <c r="A545" s="414" t="s">
        <v>346</v>
      </c>
      <c r="B545" s="415"/>
      <c r="C545" s="416"/>
      <c r="D545" s="84"/>
      <c r="E545" s="79"/>
      <c r="F545" s="74"/>
      <c r="G545" s="68"/>
      <c r="H545" s="68"/>
      <c r="I545" s="325"/>
      <c r="J545" s="220"/>
      <c r="K545" s="221"/>
      <c r="L545" s="221"/>
      <c r="M545" s="221"/>
      <c r="N545" s="221"/>
      <c r="O545" s="221"/>
      <c r="P545" s="222"/>
      <c r="Q545" s="78"/>
      <c r="R545" s="79"/>
      <c r="S545" s="74"/>
      <c r="T545" s="68"/>
      <c r="U545" s="68"/>
      <c r="V545" s="77"/>
      <c r="W545" s="404" t="s">
        <v>130</v>
      </c>
      <c r="X545" s="412"/>
      <c r="Y545" s="405"/>
      <c r="Z545" s="68"/>
      <c r="AA545" s="81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81"/>
      <c r="AP545" s="81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E545" s="220"/>
      <c r="BF545" s="221"/>
      <c r="BG545" s="221"/>
      <c r="BH545" s="221"/>
      <c r="BI545" s="221"/>
      <c r="BJ545" s="221"/>
      <c r="BK545" s="222"/>
    </row>
    <row r="546" spans="1:63" ht="18.75" customHeight="1">
      <c r="A546" s="404" t="s">
        <v>261</v>
      </c>
      <c r="B546" s="412"/>
      <c r="C546" s="405"/>
      <c r="D546" s="84"/>
      <c r="E546" s="79">
        <v>150</v>
      </c>
      <c r="F546" s="74"/>
      <c r="G546" s="68"/>
      <c r="H546" s="68"/>
      <c r="I546" s="325"/>
      <c r="J546" s="220"/>
      <c r="K546" s="221"/>
      <c r="L546" s="221"/>
      <c r="M546" s="221"/>
      <c r="N546" s="221"/>
      <c r="O546" s="221"/>
      <c r="P546" s="222"/>
      <c r="Q546" s="78"/>
      <c r="R546" s="79">
        <v>180</v>
      </c>
      <c r="S546" s="74"/>
      <c r="T546" s="68"/>
      <c r="U546" s="68"/>
      <c r="V546" s="77"/>
      <c r="W546" s="404" t="s">
        <v>164</v>
      </c>
      <c r="X546" s="412"/>
      <c r="Y546" s="405"/>
      <c r="Z546" s="68"/>
      <c r="AA546" s="81">
        <v>150</v>
      </c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81"/>
      <c r="AP546" s="81">
        <v>180</v>
      </c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E546" s="220"/>
      <c r="BF546" s="221"/>
      <c r="BG546" s="221"/>
      <c r="BH546" s="221"/>
      <c r="BI546" s="221"/>
      <c r="BJ546" s="221"/>
      <c r="BK546" s="222"/>
    </row>
    <row r="547" spans="1:63" ht="18.75" customHeight="1">
      <c r="A547" s="402" t="s">
        <v>347</v>
      </c>
      <c r="B547" s="406"/>
      <c r="C547" s="403"/>
      <c r="D547" s="84">
        <v>8</v>
      </c>
      <c r="E547" s="77">
        <v>8</v>
      </c>
      <c r="F547" s="74"/>
      <c r="G547" s="68"/>
      <c r="H547" s="68"/>
      <c r="I547" s="325"/>
      <c r="J547" s="220"/>
      <c r="K547" s="221"/>
      <c r="L547" s="221"/>
      <c r="M547" s="221"/>
      <c r="N547" s="221"/>
      <c r="O547" s="221"/>
      <c r="P547" s="222"/>
      <c r="Q547" s="84">
        <v>10</v>
      </c>
      <c r="R547" s="77">
        <v>10</v>
      </c>
      <c r="S547" s="74"/>
      <c r="T547" s="68"/>
      <c r="U547" s="68"/>
      <c r="V547" s="77"/>
      <c r="W547" s="402" t="s">
        <v>22</v>
      </c>
      <c r="X547" s="406"/>
      <c r="Y547" s="403"/>
      <c r="Z547" s="68">
        <v>15</v>
      </c>
      <c r="AA547" s="68">
        <v>15</v>
      </c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>
        <v>18</v>
      </c>
      <c r="AP547" s="68">
        <v>18</v>
      </c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E547" s="220"/>
      <c r="BF547" s="221"/>
      <c r="BG547" s="221"/>
      <c r="BH547" s="221"/>
      <c r="BI547" s="221"/>
      <c r="BJ547" s="221"/>
      <c r="BK547" s="222"/>
    </row>
    <row r="548" spans="1:63" ht="18.75" customHeight="1">
      <c r="A548" s="402" t="s">
        <v>348</v>
      </c>
      <c r="B548" s="406"/>
      <c r="C548" s="403"/>
      <c r="D548" s="84">
        <v>20</v>
      </c>
      <c r="E548" s="77">
        <v>18</v>
      </c>
      <c r="F548" s="74"/>
      <c r="G548" s="68"/>
      <c r="H548" s="68"/>
      <c r="I548" s="325"/>
      <c r="J548" s="220"/>
      <c r="K548" s="221"/>
      <c r="L548" s="221"/>
      <c r="M548" s="221"/>
      <c r="N548" s="221"/>
      <c r="O548" s="221"/>
      <c r="P548" s="222"/>
      <c r="Q548" s="84">
        <v>22</v>
      </c>
      <c r="R548" s="77">
        <v>20</v>
      </c>
      <c r="S548" s="74"/>
      <c r="T548" s="68"/>
      <c r="U548" s="68"/>
      <c r="V548" s="77"/>
      <c r="W548" s="402" t="s">
        <v>22</v>
      </c>
      <c r="X548" s="406"/>
      <c r="Y548" s="403"/>
      <c r="Z548" s="68">
        <v>15</v>
      </c>
      <c r="AA548" s="68">
        <v>15</v>
      </c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>
        <v>18</v>
      </c>
      <c r="AP548" s="68">
        <v>18</v>
      </c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E548" s="220"/>
      <c r="BF548" s="221"/>
      <c r="BG548" s="221"/>
      <c r="BH548" s="221"/>
      <c r="BI548" s="221"/>
      <c r="BJ548" s="221"/>
      <c r="BK548" s="222"/>
    </row>
    <row r="549" spans="1:63" ht="18.75" customHeight="1">
      <c r="A549" s="402" t="s">
        <v>6</v>
      </c>
      <c r="B549" s="406"/>
      <c r="C549" s="403"/>
      <c r="D549" s="84">
        <v>15</v>
      </c>
      <c r="E549" s="77">
        <v>15</v>
      </c>
      <c r="F549" s="74"/>
      <c r="G549" s="68"/>
      <c r="H549" s="68"/>
      <c r="I549" s="325"/>
      <c r="J549" s="220"/>
      <c r="K549" s="221"/>
      <c r="L549" s="221"/>
      <c r="M549" s="221"/>
      <c r="N549" s="221"/>
      <c r="O549" s="221"/>
      <c r="P549" s="222"/>
      <c r="Q549" s="84">
        <v>18</v>
      </c>
      <c r="R549" s="77">
        <v>18</v>
      </c>
      <c r="S549" s="74"/>
      <c r="T549" s="68"/>
      <c r="U549" s="68"/>
      <c r="V549" s="77"/>
      <c r="W549" s="402" t="s">
        <v>6</v>
      </c>
      <c r="X549" s="406"/>
      <c r="Y549" s="403"/>
      <c r="Z549" s="68">
        <v>12</v>
      </c>
      <c r="AA549" s="68">
        <v>12</v>
      </c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>
        <v>15</v>
      </c>
      <c r="AP549" s="68">
        <v>15</v>
      </c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E549" s="220"/>
      <c r="BF549" s="221"/>
      <c r="BG549" s="221"/>
      <c r="BH549" s="221"/>
      <c r="BI549" s="221"/>
      <c r="BJ549" s="221"/>
      <c r="BK549" s="222"/>
    </row>
    <row r="550" spans="1:63" ht="18.75" customHeight="1">
      <c r="A550" s="402"/>
      <c r="B550" s="406"/>
      <c r="C550" s="403"/>
      <c r="D550" s="84"/>
      <c r="E550" s="77"/>
      <c r="F550" s="80">
        <v>0.23</v>
      </c>
      <c r="G550" s="81">
        <v>0.09</v>
      </c>
      <c r="H550" s="81">
        <v>16.62</v>
      </c>
      <c r="I550" s="265">
        <v>98.1</v>
      </c>
      <c r="J550" s="223">
        <v>0.01</v>
      </c>
      <c r="K550" s="224">
        <v>19</v>
      </c>
      <c r="L550" s="224"/>
      <c r="M550" s="224">
        <v>14.39</v>
      </c>
      <c r="N550" s="224">
        <v>7.4</v>
      </c>
      <c r="O550" s="224">
        <v>6.98</v>
      </c>
      <c r="P550" s="225">
        <v>0.34</v>
      </c>
      <c r="Q550" s="78"/>
      <c r="R550" s="79"/>
      <c r="S550" s="80">
        <v>0.27</v>
      </c>
      <c r="T550" s="81">
        <v>0.11</v>
      </c>
      <c r="U550" s="81">
        <v>19.94</v>
      </c>
      <c r="V550" s="79">
        <v>111.72</v>
      </c>
      <c r="W550" s="402"/>
      <c r="X550" s="406"/>
      <c r="Y550" s="403"/>
      <c r="Z550" s="68"/>
      <c r="AA550" s="68"/>
      <c r="AB550" s="81">
        <v>1.9</v>
      </c>
      <c r="AC550" s="81">
        <v>87.4</v>
      </c>
      <c r="AD550" s="81">
        <v>23.9</v>
      </c>
      <c r="AE550" s="81">
        <v>4.5</v>
      </c>
      <c r="AF550" s="81">
        <v>11.6</v>
      </c>
      <c r="AG550" s="81">
        <v>0.94</v>
      </c>
      <c r="AH550" s="81"/>
      <c r="AI550" s="81">
        <v>2</v>
      </c>
      <c r="AJ550" s="81">
        <v>0.15</v>
      </c>
      <c r="AK550" s="81">
        <v>0.002</v>
      </c>
      <c r="AL550" s="81">
        <v>0.005</v>
      </c>
      <c r="AM550" s="81">
        <v>0.108</v>
      </c>
      <c r="AN550" s="81">
        <v>0.3</v>
      </c>
      <c r="AO550" s="81"/>
      <c r="AP550" s="81"/>
      <c r="AQ550" s="81">
        <v>2.3</v>
      </c>
      <c r="AR550" s="81">
        <v>104.8</v>
      </c>
      <c r="AS550" s="81">
        <v>28.6</v>
      </c>
      <c r="AT550" s="81">
        <v>5.4</v>
      </c>
      <c r="AU550" s="81">
        <v>13.9</v>
      </c>
      <c r="AV550" s="81">
        <v>1.12</v>
      </c>
      <c r="AW550" s="81"/>
      <c r="AX550" s="81">
        <v>2</v>
      </c>
      <c r="AY550" s="81">
        <v>0.18</v>
      </c>
      <c r="AZ550" s="81">
        <v>0.003</v>
      </c>
      <c r="BA550" s="81">
        <v>0.006</v>
      </c>
      <c r="BB550" s="81">
        <v>0.13</v>
      </c>
      <c r="BC550" s="81">
        <v>0.36</v>
      </c>
      <c r="BE550" s="223">
        <v>0.05</v>
      </c>
      <c r="BF550" s="224">
        <v>21</v>
      </c>
      <c r="BG550" s="224"/>
      <c r="BH550" s="224">
        <v>16.8</v>
      </c>
      <c r="BI550" s="224">
        <v>9.6</v>
      </c>
      <c r="BJ550" s="224">
        <v>7.85</v>
      </c>
      <c r="BK550" s="225">
        <v>0.57</v>
      </c>
    </row>
    <row r="551" spans="1:63" ht="15.75" customHeight="1">
      <c r="A551" s="404" t="s">
        <v>10</v>
      </c>
      <c r="B551" s="404"/>
      <c r="C551" s="404"/>
      <c r="D551" s="84">
        <v>25</v>
      </c>
      <c r="E551" s="79">
        <v>25</v>
      </c>
      <c r="F551" s="80">
        <v>1.98</v>
      </c>
      <c r="G551" s="81">
        <v>0.25</v>
      </c>
      <c r="H551" s="81">
        <v>12.08</v>
      </c>
      <c r="I551" s="265">
        <v>58.3</v>
      </c>
      <c r="J551" s="223">
        <v>0.045</v>
      </c>
      <c r="K551" s="224"/>
      <c r="L551" s="224"/>
      <c r="M551" s="224">
        <v>10</v>
      </c>
      <c r="N551" s="224">
        <v>46.8</v>
      </c>
      <c r="O551" s="224">
        <v>13.2</v>
      </c>
      <c r="P551" s="225">
        <v>1.07</v>
      </c>
      <c r="Q551" s="251">
        <v>35</v>
      </c>
      <c r="R551" s="252">
        <v>35</v>
      </c>
      <c r="S551" s="252">
        <v>2.76</v>
      </c>
      <c r="T551" s="252">
        <v>0.35</v>
      </c>
      <c r="U551" s="252">
        <v>16.9</v>
      </c>
      <c r="V551" s="252">
        <v>82.25</v>
      </c>
      <c r="W551" s="418" t="s">
        <v>10</v>
      </c>
      <c r="X551" s="419"/>
      <c r="Y551" s="420"/>
      <c r="Z551" s="251">
        <v>20</v>
      </c>
      <c r="AA551" s="252">
        <v>20</v>
      </c>
      <c r="AB551" s="252"/>
      <c r="AC551" s="252"/>
      <c r="AD551" s="252"/>
      <c r="AE551" s="252"/>
      <c r="AF551" s="252"/>
      <c r="AG551" s="252"/>
      <c r="AH551" s="252"/>
      <c r="AI551" s="252"/>
      <c r="AJ551" s="252"/>
      <c r="AK551" s="252"/>
      <c r="AL551" s="252"/>
      <c r="AM551" s="252"/>
      <c r="AN551" s="252"/>
      <c r="AO551" s="251">
        <v>35</v>
      </c>
      <c r="AP551" s="252">
        <v>35</v>
      </c>
      <c r="AQ551" s="252"/>
      <c r="AR551" s="252"/>
      <c r="AS551" s="252"/>
      <c r="AT551" s="252"/>
      <c r="AU551" s="252"/>
      <c r="AV551" s="252"/>
      <c r="AW551" s="252"/>
      <c r="AX551" s="252"/>
      <c r="AY551" s="252"/>
      <c r="AZ551" s="252"/>
      <c r="BA551" s="252"/>
      <c r="BB551" s="252"/>
      <c r="BC551" s="252"/>
      <c r="BD551" s="285"/>
      <c r="BE551" s="252">
        <v>0.054</v>
      </c>
      <c r="BF551" s="252"/>
      <c r="BG551" s="252"/>
      <c r="BH551" s="252">
        <v>6.9</v>
      </c>
      <c r="BI551" s="252">
        <v>26.1</v>
      </c>
      <c r="BJ551" s="252">
        <v>9.9</v>
      </c>
      <c r="BK551" s="252">
        <v>0.6</v>
      </c>
    </row>
    <row r="552" spans="1:63" ht="15.75" customHeight="1">
      <c r="A552" s="404" t="s">
        <v>23</v>
      </c>
      <c r="B552" s="404"/>
      <c r="C552" s="404"/>
      <c r="D552" s="251">
        <v>30</v>
      </c>
      <c r="E552" s="252">
        <v>30</v>
      </c>
      <c r="F552" s="252">
        <v>2.64</v>
      </c>
      <c r="G552" s="252">
        <v>0.48</v>
      </c>
      <c r="H552" s="252">
        <v>13.36</v>
      </c>
      <c r="I552" s="252">
        <v>70</v>
      </c>
      <c r="J552" s="252">
        <v>0.054</v>
      </c>
      <c r="K552" s="252"/>
      <c r="L552" s="252"/>
      <c r="M552" s="252">
        <v>10.5</v>
      </c>
      <c r="N552" s="252">
        <v>47.4</v>
      </c>
      <c r="O552" s="252">
        <v>14.1</v>
      </c>
      <c r="P552" s="252">
        <v>1.17</v>
      </c>
      <c r="Q552" s="251">
        <v>40</v>
      </c>
      <c r="R552" s="252">
        <v>40</v>
      </c>
      <c r="S552" s="252">
        <v>2.98</v>
      </c>
      <c r="T552" s="252">
        <v>0.6</v>
      </c>
      <c r="U552" s="252">
        <v>15.2</v>
      </c>
      <c r="V552" s="252">
        <v>85</v>
      </c>
      <c r="W552" s="490" t="s">
        <v>23</v>
      </c>
      <c r="X552" s="415"/>
      <c r="Y552" s="491"/>
      <c r="Z552" s="251">
        <v>25</v>
      </c>
      <c r="AA552" s="252">
        <v>25</v>
      </c>
      <c r="AB552" s="252"/>
      <c r="AC552" s="252"/>
      <c r="AD552" s="252"/>
      <c r="AE552" s="252"/>
      <c r="AF552" s="252"/>
      <c r="AG552" s="252"/>
      <c r="AH552" s="252"/>
      <c r="AI552" s="252"/>
      <c r="AJ552" s="252"/>
      <c r="AK552" s="252"/>
      <c r="AL552" s="252"/>
      <c r="AM552" s="252"/>
      <c r="AN552" s="252"/>
      <c r="AO552" s="251">
        <v>30</v>
      </c>
      <c r="AP552" s="252">
        <v>30</v>
      </c>
      <c r="AQ552" s="252"/>
      <c r="AR552" s="252"/>
      <c r="AS552" s="252"/>
      <c r="AT552" s="252"/>
      <c r="AU552" s="252"/>
      <c r="AV552" s="252"/>
      <c r="AW552" s="252"/>
      <c r="AX552" s="252"/>
      <c r="AY552" s="252"/>
      <c r="AZ552" s="252"/>
      <c r="BA552" s="252"/>
      <c r="BB552" s="252"/>
      <c r="BC552" s="252"/>
      <c r="BD552" s="285"/>
      <c r="BE552" s="252">
        <v>0.06</v>
      </c>
      <c r="BF552" s="252"/>
      <c r="BG552" s="252"/>
      <c r="BH552" s="252">
        <v>12.8</v>
      </c>
      <c r="BI552" s="252">
        <v>47.4</v>
      </c>
      <c r="BJ552" s="252">
        <v>14.1</v>
      </c>
      <c r="BK552" s="252">
        <v>1.17</v>
      </c>
    </row>
    <row r="553" spans="1:63" s="107" customFormat="1" ht="15.75" customHeight="1">
      <c r="A553" s="461" t="s">
        <v>213</v>
      </c>
      <c r="B553" s="461"/>
      <c r="C553" s="461"/>
      <c r="D553" s="91"/>
      <c r="E553" s="92">
        <f>SUM(E514+E525+E527+E534+E546+E551+E552)</f>
        <v>540</v>
      </c>
      <c r="F553" s="147">
        <f aca="true" t="shared" si="31" ref="F553:P553">SUM(F515:F552)</f>
        <v>22.71</v>
      </c>
      <c r="G553" s="147">
        <f t="shared" si="31"/>
        <v>15.02</v>
      </c>
      <c r="H553" s="147">
        <f t="shared" si="31"/>
        <v>83.94</v>
      </c>
      <c r="I553" s="147">
        <f t="shared" si="31"/>
        <v>595.29</v>
      </c>
      <c r="J553" s="147">
        <f t="shared" si="31"/>
        <v>0.254</v>
      </c>
      <c r="K553" s="147">
        <f t="shared" si="31"/>
        <v>46.870000000000005</v>
      </c>
      <c r="L553" s="147">
        <f t="shared" si="31"/>
        <v>37</v>
      </c>
      <c r="M553" s="147">
        <f t="shared" si="31"/>
        <v>167.02999999999997</v>
      </c>
      <c r="N553" s="147">
        <f t="shared" si="31"/>
        <v>307.04999999999995</v>
      </c>
      <c r="O553" s="147">
        <f t="shared" si="31"/>
        <v>99.38</v>
      </c>
      <c r="P553" s="147">
        <f t="shared" si="31"/>
        <v>5.71</v>
      </c>
      <c r="Q553" s="236"/>
      <c r="R553" s="92">
        <f>SUM(R514+R525+R527+R534+R546+R551+R552)</f>
        <v>740</v>
      </c>
      <c r="S553" s="147">
        <f>SUM(S515:S552)</f>
        <v>26.7</v>
      </c>
      <c r="T553" s="147">
        <f>SUM(T515:T552)</f>
        <v>15.44</v>
      </c>
      <c r="U553" s="147">
        <f>SUM(U515:U552)</f>
        <v>95.00000000000001</v>
      </c>
      <c r="V553" s="147">
        <f>SUM(V515:V552)</f>
        <v>665.16</v>
      </c>
      <c r="W553" s="466" t="s">
        <v>213</v>
      </c>
      <c r="X553" s="466"/>
      <c r="Y553" s="466"/>
      <c r="Z553" s="94"/>
      <c r="AA553" s="95"/>
      <c r="AB553" s="144"/>
      <c r="AC553" s="165"/>
      <c r="AD553" s="165"/>
      <c r="AE553" s="144"/>
      <c r="AF553" s="144"/>
      <c r="AG553" s="165"/>
      <c r="AH553" s="165"/>
      <c r="AI553" s="144"/>
      <c r="AJ553" s="144"/>
      <c r="AK553" s="165"/>
      <c r="AL553" s="165"/>
      <c r="AM553" s="165"/>
      <c r="AN553" s="165"/>
      <c r="AO553" s="94"/>
      <c r="AP553" s="95"/>
      <c r="AQ553" s="144"/>
      <c r="AR553" s="165"/>
      <c r="AS553" s="165"/>
      <c r="AT553" s="144"/>
      <c r="AU553" s="144"/>
      <c r="AV553" s="165"/>
      <c r="AW553" s="165"/>
      <c r="AX553" s="144"/>
      <c r="AY553" s="144"/>
      <c r="AZ553" s="165"/>
      <c r="BA553" s="165"/>
      <c r="BB553" s="165"/>
      <c r="BC553" s="165"/>
      <c r="BE553" s="147">
        <f aca="true" t="shared" si="32" ref="BE553:BK553">SUM(BE515:BE552)</f>
        <v>0.366</v>
      </c>
      <c r="BF553" s="147">
        <f t="shared" si="32"/>
        <v>58.92</v>
      </c>
      <c r="BG553" s="147">
        <f t="shared" si="32"/>
        <v>51</v>
      </c>
      <c r="BH553" s="147">
        <f t="shared" si="32"/>
        <v>197.18000000000004</v>
      </c>
      <c r="BI553" s="147">
        <f t="shared" si="32"/>
        <v>339.25</v>
      </c>
      <c r="BJ553" s="147">
        <f t="shared" si="32"/>
        <v>114.69999999999999</v>
      </c>
      <c r="BK553" s="147">
        <f t="shared" si="32"/>
        <v>6.51</v>
      </c>
    </row>
    <row r="554" spans="1:63" ht="12.75" customHeight="1" hidden="1">
      <c r="A554" s="402"/>
      <c r="B554" s="402"/>
      <c r="C554" s="402"/>
      <c r="D554" s="84"/>
      <c r="E554" s="77"/>
      <c r="F554" s="86"/>
      <c r="G554" s="87"/>
      <c r="H554" s="87"/>
      <c r="I554" s="88"/>
      <c r="J554" s="253"/>
      <c r="K554" s="253"/>
      <c r="L554" s="253"/>
      <c r="M554" s="253"/>
      <c r="N554" s="253"/>
      <c r="O554" s="253"/>
      <c r="P554" s="253"/>
      <c r="Q554" s="118"/>
      <c r="R554" s="117"/>
      <c r="S554" s="86"/>
      <c r="T554" s="88"/>
      <c r="U554" s="134"/>
      <c r="V554" s="135"/>
      <c r="W554" s="403"/>
      <c r="X554" s="403"/>
      <c r="Y554" s="403"/>
      <c r="Z554" s="68"/>
      <c r="AA554" s="68"/>
      <c r="AB554" s="87"/>
      <c r="AC554" s="81"/>
      <c r="AD554" s="81"/>
      <c r="AE554" s="87"/>
      <c r="AF554" s="87"/>
      <c r="AG554" s="81"/>
      <c r="AH554" s="81"/>
      <c r="AI554" s="87"/>
      <c r="AJ554" s="87"/>
      <c r="AK554" s="81"/>
      <c r="AL554" s="81"/>
      <c r="AM554" s="81"/>
      <c r="AN554" s="81"/>
      <c r="AO554" s="119"/>
      <c r="AP554" s="119"/>
      <c r="AQ554" s="87"/>
      <c r="AR554" s="81"/>
      <c r="AS554" s="81"/>
      <c r="AT554" s="87"/>
      <c r="AU554" s="87"/>
      <c r="AV554" s="81"/>
      <c r="AW554" s="81"/>
      <c r="AX554" s="87"/>
      <c r="AY554" s="87"/>
      <c r="AZ554" s="81"/>
      <c r="BA554" s="81"/>
      <c r="BB554" s="81"/>
      <c r="BC554" s="81"/>
      <c r="BE554" s="253"/>
      <c r="BF554" s="253"/>
      <c r="BG554" s="253"/>
      <c r="BH554" s="253"/>
      <c r="BI554" s="253"/>
      <c r="BJ554" s="253"/>
      <c r="BK554" s="253"/>
    </row>
    <row r="555" spans="1:63" ht="15.75" customHeight="1">
      <c r="A555" s="404" t="s">
        <v>24</v>
      </c>
      <c r="B555" s="404"/>
      <c r="C555" s="404"/>
      <c r="D555" s="84"/>
      <c r="E555" s="77"/>
      <c r="F555" s="74"/>
      <c r="G555" s="68"/>
      <c r="H555" s="68"/>
      <c r="I555" s="75"/>
      <c r="J555" s="251"/>
      <c r="K555" s="251"/>
      <c r="L555" s="251"/>
      <c r="M555" s="251"/>
      <c r="N555" s="251"/>
      <c r="O555" s="251"/>
      <c r="P555" s="251"/>
      <c r="Q555" s="74"/>
      <c r="R555" s="77"/>
      <c r="S555" s="74"/>
      <c r="T555" s="81"/>
      <c r="U555" s="134"/>
      <c r="V555" s="135"/>
      <c r="W555" s="405" t="s">
        <v>24</v>
      </c>
      <c r="X555" s="405"/>
      <c r="Y555" s="405"/>
      <c r="Z555" s="68"/>
      <c r="AA555" s="68"/>
      <c r="AB555" s="81"/>
      <c r="AC555" s="81"/>
      <c r="AD555" s="81"/>
      <c r="AE555" s="68"/>
      <c r="AF555" s="81"/>
      <c r="AG555" s="81"/>
      <c r="AH555" s="81"/>
      <c r="AI555" s="68"/>
      <c r="AJ555" s="81"/>
      <c r="AK555" s="81"/>
      <c r="AL555" s="81"/>
      <c r="AM555" s="81"/>
      <c r="AN555" s="81"/>
      <c r="AO555" s="68"/>
      <c r="AP555" s="68"/>
      <c r="AQ555" s="81"/>
      <c r="AR555" s="81"/>
      <c r="AS555" s="81"/>
      <c r="AT555" s="68"/>
      <c r="AU555" s="81"/>
      <c r="AV555" s="81"/>
      <c r="AW555" s="81"/>
      <c r="AX555" s="68"/>
      <c r="AY555" s="81"/>
      <c r="AZ555" s="81"/>
      <c r="BA555" s="81"/>
      <c r="BB555" s="81"/>
      <c r="BC555" s="81"/>
      <c r="BE555" s="251"/>
      <c r="BF555" s="251"/>
      <c r="BG555" s="251"/>
      <c r="BH555" s="251"/>
      <c r="BI555" s="251"/>
      <c r="BJ555" s="251"/>
      <c r="BK555" s="251"/>
    </row>
    <row r="556" spans="1:63" s="1" customFormat="1" ht="15">
      <c r="A556" s="407" t="s">
        <v>355</v>
      </c>
      <c r="B556" s="407"/>
      <c r="C556" s="407"/>
      <c r="D556" s="84"/>
      <c r="E556" s="79">
        <v>50</v>
      </c>
      <c r="F556" s="80"/>
      <c r="G556" s="81"/>
      <c r="H556" s="82"/>
      <c r="I556" s="252"/>
      <c r="J556" s="9"/>
      <c r="K556" s="13"/>
      <c r="L556" s="13"/>
      <c r="M556" s="13"/>
      <c r="N556" s="13"/>
      <c r="O556" s="13"/>
      <c r="P556" s="321"/>
      <c r="Q556" s="84"/>
      <c r="R556" s="79">
        <v>100</v>
      </c>
      <c r="S556" s="80"/>
      <c r="T556" s="81"/>
      <c r="U556" s="81"/>
      <c r="V556" s="79"/>
      <c r="W556" s="379" t="s">
        <v>203</v>
      </c>
      <c r="X556" s="380"/>
      <c r="Y556" s="381"/>
      <c r="Z556" s="13"/>
      <c r="AA556" s="16" t="s">
        <v>121</v>
      </c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6" t="s">
        <v>121</v>
      </c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E556" s="9"/>
      <c r="BF556" s="13"/>
      <c r="BG556" s="13"/>
      <c r="BH556" s="13"/>
      <c r="BI556" s="13"/>
      <c r="BJ556" s="13"/>
      <c r="BK556" s="321"/>
    </row>
    <row r="557" spans="1:63" s="1" customFormat="1" ht="15">
      <c r="A557" s="382" t="s">
        <v>35</v>
      </c>
      <c r="B557" s="383"/>
      <c r="C557" s="384"/>
      <c r="D557" s="84">
        <v>38</v>
      </c>
      <c r="E557" s="77">
        <v>37.5</v>
      </c>
      <c r="F557" s="74"/>
      <c r="G557" s="68"/>
      <c r="H557" s="75"/>
      <c r="I557" s="251"/>
      <c r="J557" s="9"/>
      <c r="K557" s="13"/>
      <c r="L557" s="13"/>
      <c r="M557" s="13"/>
      <c r="N557" s="13"/>
      <c r="O557" s="13"/>
      <c r="P557" s="321"/>
      <c r="Q557" s="84">
        <v>76</v>
      </c>
      <c r="R557" s="77">
        <v>75</v>
      </c>
      <c r="S557" s="74"/>
      <c r="T557" s="68"/>
      <c r="U557" s="68"/>
      <c r="V557" s="77"/>
      <c r="W557" s="382" t="s">
        <v>35</v>
      </c>
      <c r="X557" s="383"/>
      <c r="Y557" s="384"/>
      <c r="Z557" s="13">
        <v>56</v>
      </c>
      <c r="AA557" s="13">
        <v>54</v>
      </c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>
        <v>56</v>
      </c>
      <c r="AP557" s="13">
        <v>54</v>
      </c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E557" s="9"/>
      <c r="BF557" s="13"/>
      <c r="BG557" s="13"/>
      <c r="BH557" s="13"/>
      <c r="BI557" s="13"/>
      <c r="BJ557" s="13"/>
      <c r="BK557" s="321"/>
    </row>
    <row r="558" spans="1:63" s="1" customFormat="1" ht="15">
      <c r="A558" s="382" t="s">
        <v>356</v>
      </c>
      <c r="B558" s="383"/>
      <c r="C558" s="384"/>
      <c r="D558" s="84">
        <v>7</v>
      </c>
      <c r="E558" s="77">
        <v>7</v>
      </c>
      <c r="F558" s="74"/>
      <c r="G558" s="68"/>
      <c r="H558" s="75"/>
      <c r="I558" s="251"/>
      <c r="J558" s="9"/>
      <c r="K558" s="13"/>
      <c r="L558" s="13"/>
      <c r="M558" s="13"/>
      <c r="N558" s="13"/>
      <c r="O558" s="13"/>
      <c r="P558" s="321"/>
      <c r="Q558" s="84">
        <v>14</v>
      </c>
      <c r="R558" s="77">
        <v>14</v>
      </c>
      <c r="S558" s="74"/>
      <c r="T558" s="68"/>
      <c r="U558" s="68"/>
      <c r="V558" s="77"/>
      <c r="W558" s="382" t="s">
        <v>33</v>
      </c>
      <c r="X558" s="383"/>
      <c r="Y558" s="384"/>
      <c r="Z558" s="13">
        <v>6</v>
      </c>
      <c r="AA558" s="13">
        <v>6</v>
      </c>
      <c r="AB558" s="13"/>
      <c r="AC558" s="16"/>
      <c r="AD558" s="16"/>
      <c r="AE558" s="13"/>
      <c r="AF558" s="13"/>
      <c r="AG558" s="16"/>
      <c r="AH558" s="16"/>
      <c r="AI558" s="13"/>
      <c r="AJ558" s="13"/>
      <c r="AK558" s="16"/>
      <c r="AL558" s="16"/>
      <c r="AM558" s="16"/>
      <c r="AN558" s="16"/>
      <c r="AO558" s="13">
        <v>6</v>
      </c>
      <c r="AP558" s="13">
        <v>6</v>
      </c>
      <c r="AQ558" s="13"/>
      <c r="AR558" s="16"/>
      <c r="AS558" s="16"/>
      <c r="AT558" s="13"/>
      <c r="AU558" s="13"/>
      <c r="AV558" s="16"/>
      <c r="AW558" s="16"/>
      <c r="AX558" s="13"/>
      <c r="AY558" s="13"/>
      <c r="AZ558" s="16"/>
      <c r="BA558" s="16"/>
      <c r="BB558" s="16"/>
      <c r="BC558" s="16"/>
      <c r="BE558" s="9"/>
      <c r="BF558" s="13"/>
      <c r="BG558" s="13"/>
      <c r="BH558" s="13"/>
      <c r="BI558" s="13"/>
      <c r="BJ558" s="13"/>
      <c r="BK558" s="321"/>
    </row>
    <row r="559" spans="1:63" s="1" customFormat="1" ht="15">
      <c r="A559" s="382" t="s">
        <v>6</v>
      </c>
      <c r="B559" s="383"/>
      <c r="C559" s="384"/>
      <c r="D559" s="84">
        <v>4</v>
      </c>
      <c r="E559" s="77">
        <v>4</v>
      </c>
      <c r="F559" s="74"/>
      <c r="G559" s="68"/>
      <c r="H559" s="75"/>
      <c r="I559" s="251"/>
      <c r="J559" s="9"/>
      <c r="K559" s="13"/>
      <c r="L559" s="13"/>
      <c r="M559" s="13"/>
      <c r="N559" s="13"/>
      <c r="O559" s="13"/>
      <c r="P559" s="321"/>
      <c r="Q559" s="84">
        <v>8</v>
      </c>
      <c r="R559" s="77">
        <v>8</v>
      </c>
      <c r="S559" s="74"/>
      <c r="T559" s="68"/>
      <c r="U559" s="68"/>
      <c r="V559" s="77"/>
      <c r="W559" s="382" t="s">
        <v>6</v>
      </c>
      <c r="X559" s="383"/>
      <c r="Y559" s="384"/>
      <c r="Z559" s="13">
        <v>14</v>
      </c>
      <c r="AA559" s="13">
        <v>14</v>
      </c>
      <c r="AB559" s="13"/>
      <c r="AC559" s="16"/>
      <c r="AD559" s="16"/>
      <c r="AE559" s="13"/>
      <c r="AF559" s="13"/>
      <c r="AG559" s="16"/>
      <c r="AH559" s="16"/>
      <c r="AI559" s="13"/>
      <c r="AJ559" s="13"/>
      <c r="AK559" s="16"/>
      <c r="AL559" s="16"/>
      <c r="AM559" s="16"/>
      <c r="AN559" s="16"/>
      <c r="AO559" s="13">
        <v>14</v>
      </c>
      <c r="AP559" s="13">
        <v>14</v>
      </c>
      <c r="AQ559" s="13"/>
      <c r="AR559" s="16"/>
      <c r="AS559" s="16"/>
      <c r="AT559" s="13"/>
      <c r="AU559" s="13"/>
      <c r="AV559" s="16"/>
      <c r="AW559" s="16"/>
      <c r="AX559" s="13"/>
      <c r="AY559" s="13"/>
      <c r="AZ559" s="16"/>
      <c r="BA559" s="16"/>
      <c r="BB559" s="16"/>
      <c r="BC559" s="16"/>
      <c r="BE559" s="9"/>
      <c r="BF559" s="13"/>
      <c r="BG559" s="13"/>
      <c r="BH559" s="13"/>
      <c r="BI559" s="13"/>
      <c r="BJ559" s="13"/>
      <c r="BK559" s="321"/>
    </row>
    <row r="560" spans="1:63" s="1" customFormat="1" ht="15">
      <c r="A560" s="382" t="s">
        <v>34</v>
      </c>
      <c r="B560" s="383"/>
      <c r="C560" s="384"/>
      <c r="D560" s="84" t="s">
        <v>357</v>
      </c>
      <c r="E560" s="77">
        <v>3</v>
      </c>
      <c r="F560" s="74"/>
      <c r="G560" s="68"/>
      <c r="H560" s="75"/>
      <c r="I560" s="251"/>
      <c r="J560" s="9"/>
      <c r="K560" s="13"/>
      <c r="L560" s="13"/>
      <c r="M560" s="13"/>
      <c r="N560" s="13"/>
      <c r="O560" s="13"/>
      <c r="P560" s="321"/>
      <c r="Q560" s="84" t="s">
        <v>358</v>
      </c>
      <c r="R560" s="77">
        <v>6</v>
      </c>
      <c r="S560" s="74"/>
      <c r="T560" s="68"/>
      <c r="U560" s="68"/>
      <c r="V560" s="77"/>
      <c r="W560" s="382" t="s">
        <v>34</v>
      </c>
      <c r="X560" s="383"/>
      <c r="Y560" s="384"/>
      <c r="Z560" s="13" t="s">
        <v>282</v>
      </c>
      <c r="AA560" s="13">
        <v>4</v>
      </c>
      <c r="AB560" s="13"/>
      <c r="AC560" s="25"/>
      <c r="AD560" s="25"/>
      <c r="AE560" s="13"/>
      <c r="AF560" s="13"/>
      <c r="AG560" s="25"/>
      <c r="AH560" s="25"/>
      <c r="AI560" s="13"/>
      <c r="AJ560" s="13"/>
      <c r="AK560" s="25"/>
      <c r="AL560" s="25"/>
      <c r="AM560" s="25"/>
      <c r="AN560" s="25"/>
      <c r="AO560" s="13" t="s">
        <v>282</v>
      </c>
      <c r="AP560" s="13">
        <v>4</v>
      </c>
      <c r="AQ560" s="13"/>
      <c r="AR560" s="25"/>
      <c r="AS560" s="25"/>
      <c r="AT560" s="13"/>
      <c r="AU560" s="13"/>
      <c r="AV560" s="25"/>
      <c r="AW560" s="25"/>
      <c r="AX560" s="13"/>
      <c r="AY560" s="13"/>
      <c r="AZ560" s="25"/>
      <c r="BA560" s="25"/>
      <c r="BB560" s="25"/>
      <c r="BC560" s="25"/>
      <c r="BE560" s="9"/>
      <c r="BF560" s="13"/>
      <c r="BG560" s="13"/>
      <c r="BH560" s="13"/>
      <c r="BI560" s="13"/>
      <c r="BJ560" s="13"/>
      <c r="BK560" s="321"/>
    </row>
    <row r="561" spans="1:63" s="1" customFormat="1" ht="15">
      <c r="A561" s="382" t="s">
        <v>28</v>
      </c>
      <c r="B561" s="383"/>
      <c r="C561" s="384"/>
      <c r="D561" s="84">
        <v>1.5</v>
      </c>
      <c r="E561" s="77">
        <v>1.5</v>
      </c>
      <c r="F561" s="74"/>
      <c r="G561" s="68"/>
      <c r="H561" s="75"/>
      <c r="I561" s="251"/>
      <c r="J561" s="9"/>
      <c r="K561" s="13"/>
      <c r="L561" s="13"/>
      <c r="M561" s="13"/>
      <c r="N561" s="13"/>
      <c r="O561" s="13"/>
      <c r="P561" s="321"/>
      <c r="Q561" s="84">
        <v>3</v>
      </c>
      <c r="R561" s="77">
        <v>3</v>
      </c>
      <c r="S561" s="74"/>
      <c r="T561" s="68"/>
      <c r="U561" s="68"/>
      <c r="V561" s="77"/>
      <c r="W561" s="382" t="s">
        <v>25</v>
      </c>
      <c r="X561" s="383"/>
      <c r="Y561" s="384"/>
      <c r="Z561" s="13">
        <v>18</v>
      </c>
      <c r="AA561" s="13">
        <v>18</v>
      </c>
      <c r="AB561" s="13"/>
      <c r="AC561" s="25"/>
      <c r="AD561" s="25"/>
      <c r="AE561" s="13"/>
      <c r="AF561" s="13"/>
      <c r="AG561" s="25"/>
      <c r="AH561" s="25"/>
      <c r="AI561" s="13"/>
      <c r="AJ561" s="13"/>
      <c r="AK561" s="25"/>
      <c r="AL561" s="25"/>
      <c r="AM561" s="25"/>
      <c r="AN561" s="25"/>
      <c r="AO561" s="13">
        <v>18</v>
      </c>
      <c r="AP561" s="13">
        <v>18</v>
      </c>
      <c r="AQ561" s="13"/>
      <c r="AR561" s="25"/>
      <c r="AS561" s="25"/>
      <c r="AT561" s="13"/>
      <c r="AU561" s="13"/>
      <c r="AV561" s="25"/>
      <c r="AW561" s="25"/>
      <c r="AX561" s="13"/>
      <c r="AY561" s="13"/>
      <c r="AZ561" s="25"/>
      <c r="BA561" s="25"/>
      <c r="BB561" s="25"/>
      <c r="BC561" s="25"/>
      <c r="BE561" s="9"/>
      <c r="BF561" s="13"/>
      <c r="BG561" s="13"/>
      <c r="BH561" s="13"/>
      <c r="BI561" s="13"/>
      <c r="BJ561" s="13"/>
      <c r="BK561" s="321"/>
    </row>
    <row r="562" spans="1:63" s="1" customFormat="1" ht="15">
      <c r="A562" s="382" t="s">
        <v>31</v>
      </c>
      <c r="B562" s="383"/>
      <c r="C562" s="384"/>
      <c r="D562" s="84">
        <v>2</v>
      </c>
      <c r="E562" s="77">
        <v>2</v>
      </c>
      <c r="F562" s="74"/>
      <c r="G562" s="68"/>
      <c r="H562" s="75"/>
      <c r="I562" s="251"/>
      <c r="J562" s="9"/>
      <c r="K562" s="13"/>
      <c r="L562" s="13"/>
      <c r="M562" s="13"/>
      <c r="N562" s="13"/>
      <c r="O562" s="13"/>
      <c r="P562" s="321"/>
      <c r="Q562" s="84">
        <v>4</v>
      </c>
      <c r="R562" s="77">
        <v>4</v>
      </c>
      <c r="S562" s="74"/>
      <c r="T562" s="68"/>
      <c r="U562" s="68"/>
      <c r="V562" s="77"/>
      <c r="W562" s="382" t="s">
        <v>52</v>
      </c>
      <c r="X562" s="383"/>
      <c r="Y562" s="384"/>
      <c r="Z562" s="13">
        <v>4</v>
      </c>
      <c r="AA562" s="13">
        <v>4</v>
      </c>
      <c r="AB562" s="13"/>
      <c r="AC562" s="16"/>
      <c r="AD562" s="16"/>
      <c r="AE562" s="13"/>
      <c r="AF562" s="13"/>
      <c r="AG562" s="16"/>
      <c r="AH562" s="16"/>
      <c r="AI562" s="13"/>
      <c r="AJ562" s="13"/>
      <c r="AK562" s="16"/>
      <c r="AL562" s="16"/>
      <c r="AM562" s="16"/>
      <c r="AN562" s="16"/>
      <c r="AO562" s="13">
        <v>4</v>
      </c>
      <c r="AP562" s="13">
        <v>4</v>
      </c>
      <c r="AQ562" s="13"/>
      <c r="AR562" s="16"/>
      <c r="AS562" s="16"/>
      <c r="AT562" s="13"/>
      <c r="AU562" s="13"/>
      <c r="AV562" s="16"/>
      <c r="AW562" s="16"/>
      <c r="AX562" s="13"/>
      <c r="AY562" s="13"/>
      <c r="AZ562" s="16"/>
      <c r="BA562" s="16"/>
      <c r="BB562" s="16"/>
      <c r="BC562" s="16"/>
      <c r="BE562" s="9"/>
      <c r="BF562" s="13"/>
      <c r="BG562" s="13"/>
      <c r="BH562" s="13"/>
      <c r="BI562" s="13"/>
      <c r="BJ562" s="13"/>
      <c r="BK562" s="321"/>
    </row>
    <row r="563" spans="1:63" s="1" customFormat="1" ht="15">
      <c r="A563" s="382"/>
      <c r="B563" s="383"/>
      <c r="C563" s="384"/>
      <c r="D563" s="84"/>
      <c r="E563" s="77"/>
      <c r="F563" s="80">
        <v>7.37</v>
      </c>
      <c r="G563" s="81">
        <v>4.72</v>
      </c>
      <c r="H563" s="82">
        <v>9.96</v>
      </c>
      <c r="I563" s="252">
        <v>132</v>
      </c>
      <c r="J563" s="15">
        <v>0.02</v>
      </c>
      <c r="K563" s="16">
        <v>0.1</v>
      </c>
      <c r="L563" s="16">
        <v>32</v>
      </c>
      <c r="M563" s="16">
        <v>96.5</v>
      </c>
      <c r="N563" s="16">
        <v>94.2</v>
      </c>
      <c r="O563" s="16">
        <v>11.3</v>
      </c>
      <c r="P563" s="266">
        <v>0.31</v>
      </c>
      <c r="Q563" s="84"/>
      <c r="R563" s="77"/>
      <c r="S563" s="80">
        <v>14.73</v>
      </c>
      <c r="T563" s="81">
        <v>9.94</v>
      </c>
      <c r="U563" s="81">
        <v>18.93</v>
      </c>
      <c r="V563" s="79">
        <v>224</v>
      </c>
      <c r="W563" s="382" t="s">
        <v>31</v>
      </c>
      <c r="X563" s="383"/>
      <c r="Y563" s="384"/>
      <c r="Z563" s="13">
        <v>4</v>
      </c>
      <c r="AA563" s="13">
        <v>4</v>
      </c>
      <c r="AB563" s="13"/>
      <c r="AC563" s="10"/>
      <c r="AD563" s="10"/>
      <c r="AE563" s="13"/>
      <c r="AF563" s="13"/>
      <c r="AG563" s="10"/>
      <c r="AH563" s="10"/>
      <c r="AI563" s="13"/>
      <c r="AJ563" s="13"/>
      <c r="AK563" s="10"/>
      <c r="AL563" s="10"/>
      <c r="AM563" s="10"/>
      <c r="AN563" s="10"/>
      <c r="AO563" s="13">
        <v>4</v>
      </c>
      <c r="AP563" s="13">
        <v>4</v>
      </c>
      <c r="AQ563" s="13"/>
      <c r="AR563" s="10"/>
      <c r="AS563" s="10"/>
      <c r="AT563" s="13"/>
      <c r="AU563" s="13"/>
      <c r="AV563" s="10"/>
      <c r="AW563" s="10"/>
      <c r="AX563" s="13"/>
      <c r="AY563" s="13"/>
      <c r="AZ563" s="10"/>
      <c r="BA563" s="10"/>
      <c r="BB563" s="10"/>
      <c r="BC563" s="10"/>
      <c r="BE563" s="15">
        <v>0.04</v>
      </c>
      <c r="BF563" s="16">
        <v>0.19</v>
      </c>
      <c r="BG563" s="16">
        <v>66</v>
      </c>
      <c r="BH563" s="16">
        <v>193.1</v>
      </c>
      <c r="BI563" s="16">
        <v>188.2</v>
      </c>
      <c r="BJ563" s="16">
        <v>22.4</v>
      </c>
      <c r="BK563" s="266">
        <v>0.62</v>
      </c>
    </row>
    <row r="564" spans="1:63" s="1" customFormat="1" ht="15">
      <c r="A564" s="379" t="s">
        <v>97</v>
      </c>
      <c r="B564" s="380"/>
      <c r="C564" s="381"/>
      <c r="D564" s="23">
        <v>20</v>
      </c>
      <c r="E564" s="12">
        <v>20</v>
      </c>
      <c r="F564" s="15">
        <v>0.56</v>
      </c>
      <c r="G564" s="16">
        <v>3</v>
      </c>
      <c r="H564" s="24">
        <v>0.64</v>
      </c>
      <c r="I564" s="16">
        <v>41.2</v>
      </c>
      <c r="J564" s="15">
        <v>0.008</v>
      </c>
      <c r="K564" s="16">
        <v>0.1</v>
      </c>
      <c r="L564" s="16">
        <v>9</v>
      </c>
      <c r="M564" s="16">
        <v>39.7</v>
      </c>
      <c r="N564" s="16">
        <v>15.3</v>
      </c>
      <c r="O564" s="16">
        <v>2.8</v>
      </c>
      <c r="P564" s="266">
        <v>0.06</v>
      </c>
      <c r="Q564" s="23">
        <v>20</v>
      </c>
      <c r="R564" s="12">
        <v>20</v>
      </c>
      <c r="S564" s="15">
        <v>0.56</v>
      </c>
      <c r="T564" s="16">
        <v>3</v>
      </c>
      <c r="U564" s="16">
        <v>0.64</v>
      </c>
      <c r="V564" s="12">
        <v>41.2</v>
      </c>
      <c r="W564" s="382" t="s">
        <v>97</v>
      </c>
      <c r="X564" s="383"/>
      <c r="Y564" s="384"/>
      <c r="Z564" s="13">
        <v>20</v>
      </c>
      <c r="AA564" s="16">
        <v>20</v>
      </c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3">
        <v>20</v>
      </c>
      <c r="AP564" s="16">
        <v>20</v>
      </c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E564" s="15">
        <v>0.008</v>
      </c>
      <c r="BF564" s="16">
        <v>0.1</v>
      </c>
      <c r="BG564" s="16">
        <v>9</v>
      </c>
      <c r="BH564" s="16">
        <v>48.3</v>
      </c>
      <c r="BI564" s="16">
        <v>15.3</v>
      </c>
      <c r="BJ564" s="16">
        <v>2.8</v>
      </c>
      <c r="BK564" s="266">
        <v>0.06</v>
      </c>
    </row>
    <row r="565" spans="1:63" ht="12.75" customHeight="1" hidden="1">
      <c r="A565" s="402"/>
      <c r="B565" s="402"/>
      <c r="C565" s="402"/>
      <c r="D565" s="84"/>
      <c r="E565" s="77"/>
      <c r="F565" s="179"/>
      <c r="G565" s="180"/>
      <c r="H565" s="181"/>
      <c r="I565" s="262"/>
      <c r="J565" s="322"/>
      <c r="K565" s="323"/>
      <c r="L565" s="323"/>
      <c r="M565" s="323"/>
      <c r="N565" s="323"/>
      <c r="O565" s="323"/>
      <c r="P565" s="324"/>
      <c r="Q565" s="78"/>
      <c r="R565" s="79"/>
      <c r="S565" s="80"/>
      <c r="T565" s="81"/>
      <c r="U565" s="81"/>
      <c r="V565" s="79"/>
      <c r="W565" s="403"/>
      <c r="X565" s="403"/>
      <c r="Y565" s="403"/>
      <c r="Z565" s="68"/>
      <c r="AA565" s="68"/>
      <c r="AB565" s="81">
        <v>154.9</v>
      </c>
      <c r="AC565" s="81">
        <v>47.5</v>
      </c>
      <c r="AD565" s="81">
        <v>11.4</v>
      </c>
      <c r="AE565" s="81">
        <v>9.7</v>
      </c>
      <c r="AF565" s="81">
        <v>31.4</v>
      </c>
      <c r="AG565" s="81">
        <v>0.6</v>
      </c>
      <c r="AH565" s="81">
        <v>10</v>
      </c>
      <c r="AI565" s="81">
        <v>2</v>
      </c>
      <c r="AJ565" s="81">
        <v>0.75</v>
      </c>
      <c r="AK565" s="81">
        <v>0.05</v>
      </c>
      <c r="AL565" s="81">
        <v>0.04</v>
      </c>
      <c r="AM565" s="81">
        <v>0.45</v>
      </c>
      <c r="AN565" s="81">
        <v>0.01</v>
      </c>
      <c r="AO565" s="81"/>
      <c r="AP565" s="81"/>
      <c r="AQ565" s="81">
        <v>309.8</v>
      </c>
      <c r="AR565" s="81">
        <v>95.1</v>
      </c>
      <c r="AS565" s="81">
        <v>22.7</v>
      </c>
      <c r="AT565" s="81">
        <v>19.4</v>
      </c>
      <c r="AU565" s="81">
        <v>62.7</v>
      </c>
      <c r="AV565" s="81">
        <v>1.2</v>
      </c>
      <c r="AW565" s="81">
        <v>20</v>
      </c>
      <c r="AX565" s="81">
        <v>5</v>
      </c>
      <c r="AY565" s="81">
        <v>1.5</v>
      </c>
      <c r="AZ565" s="81">
        <v>0.11</v>
      </c>
      <c r="BA565" s="81">
        <v>0.07</v>
      </c>
      <c r="BB565" s="81">
        <v>0.9</v>
      </c>
      <c r="BC565" s="81">
        <v>0.03</v>
      </c>
      <c r="BE565" s="322"/>
      <c r="BF565" s="323"/>
      <c r="BG565" s="323"/>
      <c r="BH565" s="323"/>
      <c r="BI565" s="323"/>
      <c r="BJ565" s="323"/>
      <c r="BK565" s="324"/>
    </row>
    <row r="566" spans="1:63" ht="12.75" customHeight="1" hidden="1">
      <c r="A566" s="402"/>
      <c r="B566" s="402"/>
      <c r="C566" s="402"/>
      <c r="D566" s="84"/>
      <c r="E566" s="77"/>
      <c r="F566" s="179"/>
      <c r="G566" s="180"/>
      <c r="H566" s="180"/>
      <c r="I566" s="181"/>
      <c r="J566" s="262"/>
      <c r="K566" s="262"/>
      <c r="L566" s="262"/>
      <c r="M566" s="262"/>
      <c r="N566" s="262"/>
      <c r="O566" s="262"/>
      <c r="P566" s="262"/>
      <c r="Q566" s="80"/>
      <c r="R566" s="79"/>
      <c r="S566" s="80"/>
      <c r="T566" s="81"/>
      <c r="U566" s="81"/>
      <c r="V566" s="79"/>
      <c r="W566" s="403"/>
      <c r="X566" s="403"/>
      <c r="Y566" s="403"/>
      <c r="Z566" s="68"/>
      <c r="AA566" s="68"/>
      <c r="AB566" s="81">
        <v>154.9</v>
      </c>
      <c r="AC566" s="81">
        <v>47.5</v>
      </c>
      <c r="AD566" s="81">
        <v>11.4</v>
      </c>
      <c r="AE566" s="81">
        <v>9.7</v>
      </c>
      <c r="AF566" s="81">
        <v>31.4</v>
      </c>
      <c r="AG566" s="81">
        <v>0.6</v>
      </c>
      <c r="AH566" s="81">
        <v>10</v>
      </c>
      <c r="AI566" s="81">
        <v>2</v>
      </c>
      <c r="AJ566" s="81">
        <v>0.75</v>
      </c>
      <c r="AK566" s="81">
        <v>0.05</v>
      </c>
      <c r="AL566" s="81">
        <v>0.04</v>
      </c>
      <c r="AM566" s="81">
        <v>0.45</v>
      </c>
      <c r="AN566" s="81">
        <v>0.01</v>
      </c>
      <c r="AO566" s="81"/>
      <c r="AP566" s="81"/>
      <c r="AQ566" s="81">
        <v>309.8</v>
      </c>
      <c r="AR566" s="81">
        <v>95.1</v>
      </c>
      <c r="AS566" s="81">
        <v>22.7</v>
      </c>
      <c r="AT566" s="81">
        <v>19.4</v>
      </c>
      <c r="AU566" s="81">
        <v>62.7</v>
      </c>
      <c r="AV566" s="81">
        <v>1.2</v>
      </c>
      <c r="AW566" s="81">
        <v>20</v>
      </c>
      <c r="AX566" s="81">
        <v>5</v>
      </c>
      <c r="AY566" s="81">
        <v>1.5</v>
      </c>
      <c r="AZ566" s="81">
        <v>0.11</v>
      </c>
      <c r="BA566" s="81">
        <v>0.07</v>
      </c>
      <c r="BB566" s="81">
        <v>0.9</v>
      </c>
      <c r="BC566" s="81">
        <v>0.03</v>
      </c>
      <c r="BE566" s="262"/>
      <c r="BF566" s="262"/>
      <c r="BG566" s="262"/>
      <c r="BH566" s="262"/>
      <c r="BI566" s="262"/>
      <c r="BJ566" s="262"/>
      <c r="BK566" s="262"/>
    </row>
    <row r="567" spans="1:63" ht="15.75" customHeight="1">
      <c r="A567" s="404" t="s">
        <v>325</v>
      </c>
      <c r="B567" s="404"/>
      <c r="C567" s="404"/>
      <c r="D567" s="84">
        <v>155</v>
      </c>
      <c r="E567" s="79">
        <v>150</v>
      </c>
      <c r="F567" s="80">
        <v>4.35</v>
      </c>
      <c r="G567" s="81">
        <v>3.75</v>
      </c>
      <c r="H567" s="81">
        <v>6</v>
      </c>
      <c r="I567" s="82">
        <v>75</v>
      </c>
      <c r="J567" s="252"/>
      <c r="K567" s="252"/>
      <c r="L567" s="252"/>
      <c r="M567" s="252"/>
      <c r="N567" s="252"/>
      <c r="O567" s="252"/>
      <c r="P567" s="252"/>
      <c r="Q567" s="80"/>
      <c r="R567" s="79">
        <v>180</v>
      </c>
      <c r="S567" s="80">
        <v>5.22</v>
      </c>
      <c r="T567" s="81">
        <v>4.5</v>
      </c>
      <c r="U567" s="81">
        <v>7.2</v>
      </c>
      <c r="V567" s="79">
        <v>90</v>
      </c>
      <c r="W567" s="405" t="s">
        <v>173</v>
      </c>
      <c r="X567" s="405"/>
      <c r="Y567" s="405"/>
      <c r="Z567" s="68"/>
      <c r="AA567" s="81" t="s">
        <v>175</v>
      </c>
      <c r="AB567" s="119"/>
      <c r="AC567" s="81"/>
      <c r="AD567" s="81"/>
      <c r="AE567" s="119"/>
      <c r="AF567" s="119"/>
      <c r="AG567" s="81"/>
      <c r="AH567" s="81"/>
      <c r="AI567" s="119"/>
      <c r="AJ567" s="119"/>
      <c r="AK567" s="81"/>
      <c r="AL567" s="81"/>
      <c r="AM567" s="81"/>
      <c r="AN567" s="81"/>
      <c r="AO567" s="68"/>
      <c r="AP567" s="81" t="s">
        <v>174</v>
      </c>
      <c r="AQ567" s="119"/>
      <c r="AR567" s="81"/>
      <c r="AS567" s="81"/>
      <c r="AT567" s="119"/>
      <c r="AU567" s="119"/>
      <c r="AV567" s="81"/>
      <c r="AW567" s="81"/>
      <c r="AX567" s="119"/>
      <c r="AY567" s="119"/>
      <c r="AZ567" s="81"/>
      <c r="BA567" s="81"/>
      <c r="BB567" s="81"/>
      <c r="BC567" s="81"/>
      <c r="BE567" s="252"/>
      <c r="BF567" s="252"/>
      <c r="BG567" s="252"/>
      <c r="BH567" s="252"/>
      <c r="BI567" s="252"/>
      <c r="BJ567" s="252"/>
      <c r="BK567" s="252"/>
    </row>
    <row r="568" spans="1:63" ht="15.75" customHeight="1">
      <c r="A568" s="461" t="s">
        <v>214</v>
      </c>
      <c r="B568" s="461"/>
      <c r="C568" s="461"/>
      <c r="D568" s="91"/>
      <c r="E568" s="92">
        <f>SUM(E556+E564+E567)</f>
        <v>220</v>
      </c>
      <c r="F568" s="258">
        <f>SUM(F555:F567)</f>
        <v>12.28</v>
      </c>
      <c r="G568" s="258">
        <f>SUM(G555:G567)</f>
        <v>11.469999999999999</v>
      </c>
      <c r="H568" s="258">
        <f>SUM(H555:H567)</f>
        <v>16.6</v>
      </c>
      <c r="I568" s="258">
        <f>SUM(I555:I567)</f>
        <v>248.2</v>
      </c>
      <c r="J568" s="258">
        <f>SUM(J555:J567)</f>
        <v>0.028</v>
      </c>
      <c r="K568" s="258">
        <f aca="true" t="shared" si="33" ref="K568:P568">SUM(K555:K567)</f>
        <v>0.2</v>
      </c>
      <c r="L568" s="258">
        <f t="shared" si="33"/>
        <v>41</v>
      </c>
      <c r="M568" s="258">
        <f t="shared" si="33"/>
        <v>136.2</v>
      </c>
      <c r="N568" s="258">
        <f t="shared" si="33"/>
        <v>109.5</v>
      </c>
      <c r="O568" s="258">
        <f t="shared" si="33"/>
        <v>14.100000000000001</v>
      </c>
      <c r="P568" s="258">
        <f t="shared" si="33"/>
        <v>0.37</v>
      </c>
      <c r="Q568" s="106"/>
      <c r="R568" s="92">
        <f>SUM(R556+R564+R567)</f>
        <v>300</v>
      </c>
      <c r="S568" s="258">
        <f aca="true" t="shared" si="34" ref="S568:BK568">SUM(S555:S567)</f>
        <v>20.51</v>
      </c>
      <c r="T568" s="258">
        <f t="shared" si="34"/>
        <v>17.439999999999998</v>
      </c>
      <c r="U568" s="258">
        <f t="shared" si="34"/>
        <v>26.77</v>
      </c>
      <c r="V568" s="258">
        <f t="shared" si="34"/>
        <v>355.2</v>
      </c>
      <c r="W568" s="258">
        <f t="shared" si="34"/>
        <v>0</v>
      </c>
      <c r="X568" s="258">
        <f t="shared" si="34"/>
        <v>0</v>
      </c>
      <c r="Y568" s="258">
        <f t="shared" si="34"/>
        <v>0</v>
      </c>
      <c r="Z568" s="258">
        <f t="shared" si="34"/>
        <v>122</v>
      </c>
      <c r="AA568" s="258">
        <f t="shared" si="34"/>
        <v>124</v>
      </c>
      <c r="AB568" s="258">
        <f t="shared" si="34"/>
        <v>309.8</v>
      </c>
      <c r="AC568" s="258">
        <f t="shared" si="34"/>
        <v>95</v>
      </c>
      <c r="AD568" s="258">
        <f t="shared" si="34"/>
        <v>22.8</v>
      </c>
      <c r="AE568" s="258">
        <f t="shared" si="34"/>
        <v>19.4</v>
      </c>
      <c r="AF568" s="258">
        <f t="shared" si="34"/>
        <v>62.8</v>
      </c>
      <c r="AG568" s="258">
        <f t="shared" si="34"/>
        <v>1.2</v>
      </c>
      <c r="AH568" s="258">
        <f t="shared" si="34"/>
        <v>20</v>
      </c>
      <c r="AI568" s="258">
        <f t="shared" si="34"/>
        <v>4</v>
      </c>
      <c r="AJ568" s="258">
        <f t="shared" si="34"/>
        <v>1.5</v>
      </c>
      <c r="AK568" s="258">
        <f t="shared" si="34"/>
        <v>0.1</v>
      </c>
      <c r="AL568" s="258">
        <f t="shared" si="34"/>
        <v>0.08</v>
      </c>
      <c r="AM568" s="258">
        <f t="shared" si="34"/>
        <v>0.9</v>
      </c>
      <c r="AN568" s="258">
        <f t="shared" si="34"/>
        <v>0.02</v>
      </c>
      <c r="AO568" s="258">
        <f t="shared" si="34"/>
        <v>122</v>
      </c>
      <c r="AP568" s="258">
        <f t="shared" si="34"/>
        <v>124</v>
      </c>
      <c r="AQ568" s="258">
        <f t="shared" si="34"/>
        <v>619.6</v>
      </c>
      <c r="AR568" s="258">
        <f t="shared" si="34"/>
        <v>190.2</v>
      </c>
      <c r="AS568" s="258">
        <f t="shared" si="34"/>
        <v>45.4</v>
      </c>
      <c r="AT568" s="258">
        <f t="shared" si="34"/>
        <v>38.8</v>
      </c>
      <c r="AU568" s="258">
        <f t="shared" si="34"/>
        <v>125.4</v>
      </c>
      <c r="AV568" s="258">
        <f t="shared" si="34"/>
        <v>2.4</v>
      </c>
      <c r="AW568" s="258">
        <f t="shared" si="34"/>
        <v>40</v>
      </c>
      <c r="AX568" s="258">
        <f t="shared" si="34"/>
        <v>10</v>
      </c>
      <c r="AY568" s="258">
        <f t="shared" si="34"/>
        <v>3</v>
      </c>
      <c r="AZ568" s="258">
        <f t="shared" si="34"/>
        <v>0.22</v>
      </c>
      <c r="BA568" s="258">
        <f t="shared" si="34"/>
        <v>0.14</v>
      </c>
      <c r="BB568" s="258">
        <f t="shared" si="34"/>
        <v>1.8</v>
      </c>
      <c r="BC568" s="258">
        <f t="shared" si="34"/>
        <v>0.06</v>
      </c>
      <c r="BD568" s="258">
        <f t="shared" si="34"/>
        <v>0</v>
      </c>
      <c r="BE568" s="258">
        <f t="shared" si="34"/>
        <v>0.048</v>
      </c>
      <c r="BF568" s="258">
        <f t="shared" si="34"/>
        <v>0.29000000000000004</v>
      </c>
      <c r="BG568" s="258">
        <f t="shared" si="34"/>
        <v>75</v>
      </c>
      <c r="BH568" s="258">
        <f t="shared" si="34"/>
        <v>241.39999999999998</v>
      </c>
      <c r="BI568" s="258">
        <f t="shared" si="34"/>
        <v>203.5</v>
      </c>
      <c r="BJ568" s="258">
        <f t="shared" si="34"/>
        <v>25.2</v>
      </c>
      <c r="BK568" s="258">
        <f t="shared" si="34"/>
        <v>0.6799999999999999</v>
      </c>
    </row>
    <row r="569" spans="1:63" s="111" customFormat="1" ht="15.75" customHeight="1">
      <c r="A569" s="486" t="s">
        <v>215</v>
      </c>
      <c r="B569" s="486"/>
      <c r="C569" s="486"/>
      <c r="D569" s="109"/>
      <c r="E569" s="108">
        <f aca="true" t="shared" si="35" ref="E569:P569">SUM(E511+E553+E568)</f>
        <v>1105</v>
      </c>
      <c r="F569" s="108">
        <f t="shared" si="35"/>
        <v>45.22</v>
      </c>
      <c r="G569" s="108">
        <f t="shared" si="35"/>
        <v>40.709999999999994</v>
      </c>
      <c r="H569" s="108">
        <f t="shared" si="35"/>
        <v>140.7</v>
      </c>
      <c r="I569" s="231">
        <f t="shared" si="35"/>
        <v>1173.49</v>
      </c>
      <c r="J569" s="231">
        <f t="shared" si="35"/>
        <v>0.372</v>
      </c>
      <c r="K569" s="231">
        <f t="shared" si="35"/>
        <v>48.330000000000005</v>
      </c>
      <c r="L569" s="231">
        <f t="shared" si="35"/>
        <v>162</v>
      </c>
      <c r="M569" s="231">
        <f t="shared" si="35"/>
        <v>562.6299999999999</v>
      </c>
      <c r="N569" s="231">
        <f t="shared" si="35"/>
        <v>721.9499999999999</v>
      </c>
      <c r="O569" s="231">
        <f t="shared" si="35"/>
        <v>236.48</v>
      </c>
      <c r="P569" s="231">
        <f t="shared" si="35"/>
        <v>10.19</v>
      </c>
      <c r="Q569" s="237"/>
      <c r="R569" s="108">
        <f>SUM(R511+R553+R568)</f>
        <v>1475</v>
      </c>
      <c r="S569" s="108">
        <f>SUM(S511+S553+S568)</f>
        <v>58.400000000000006</v>
      </c>
      <c r="T569" s="108">
        <f>SUM(T511+T553+T568)</f>
        <v>47.58</v>
      </c>
      <c r="U569" s="108">
        <f>SUM(U511+U553+U568)</f>
        <v>169.67000000000004</v>
      </c>
      <c r="V569" s="108">
        <f>SUM(V511+V553+V568)</f>
        <v>1389.36</v>
      </c>
      <c r="W569" s="487" t="s">
        <v>215</v>
      </c>
      <c r="X569" s="487"/>
      <c r="Y569" s="487"/>
      <c r="Z569" s="110"/>
      <c r="AA569" s="110"/>
      <c r="AB569" s="138"/>
      <c r="AC569" s="182"/>
      <c r="AD569" s="182"/>
      <c r="AE569" s="138"/>
      <c r="AF569" s="138"/>
      <c r="AG569" s="182"/>
      <c r="AH569" s="182"/>
      <c r="AI569" s="138"/>
      <c r="AJ569" s="138"/>
      <c r="AK569" s="182"/>
      <c r="AL569" s="182"/>
      <c r="AM569" s="182"/>
      <c r="AN569" s="182"/>
      <c r="AO569" s="110"/>
      <c r="AP569" s="110"/>
      <c r="AQ569" s="138"/>
      <c r="AR569" s="182"/>
      <c r="AS569" s="182"/>
      <c r="AT569" s="138"/>
      <c r="AU569" s="138"/>
      <c r="AV569" s="182"/>
      <c r="AW569" s="182"/>
      <c r="AX569" s="138"/>
      <c r="AY569" s="138"/>
      <c r="AZ569" s="182"/>
      <c r="BA569" s="182"/>
      <c r="BB569" s="182"/>
      <c r="BC569" s="182"/>
      <c r="BE569" s="231">
        <f aca="true" t="shared" si="36" ref="BE569:BK569">SUM(BE511+BE553+BE568)</f>
        <v>0.654</v>
      </c>
      <c r="BF569" s="231">
        <f t="shared" si="36"/>
        <v>60.480000000000004</v>
      </c>
      <c r="BG569" s="231">
        <f t="shared" si="36"/>
        <v>210</v>
      </c>
      <c r="BH569" s="231">
        <f t="shared" si="36"/>
        <v>707.1800000000001</v>
      </c>
      <c r="BI569" s="231">
        <f t="shared" si="36"/>
        <v>851.55</v>
      </c>
      <c r="BJ569" s="231">
        <f t="shared" si="36"/>
        <v>265.3</v>
      </c>
      <c r="BK569" s="231">
        <f t="shared" si="36"/>
        <v>11.5</v>
      </c>
    </row>
    <row r="570" spans="1:63" ht="15.75" customHeight="1">
      <c r="A570" s="455" t="s">
        <v>42</v>
      </c>
      <c r="B570" s="455"/>
      <c r="C570" s="455"/>
      <c r="D570" s="84"/>
      <c r="E570" s="77"/>
      <c r="F570" s="74"/>
      <c r="G570" s="68"/>
      <c r="H570" s="68"/>
      <c r="I570" s="75"/>
      <c r="J570" s="251"/>
      <c r="K570" s="251"/>
      <c r="L570" s="251"/>
      <c r="M570" s="251"/>
      <c r="N570" s="251"/>
      <c r="O570" s="251"/>
      <c r="P570" s="251"/>
      <c r="Q570" s="74"/>
      <c r="R570" s="77"/>
      <c r="S570" s="80"/>
      <c r="T570" s="81"/>
      <c r="U570" s="101"/>
      <c r="V570" s="127"/>
      <c r="W570" s="460" t="s">
        <v>42</v>
      </c>
      <c r="X570" s="460"/>
      <c r="Y570" s="460"/>
      <c r="Z570" s="68"/>
      <c r="AA570" s="68"/>
      <c r="AB570" s="81"/>
      <c r="AC570" s="101"/>
      <c r="AD570" s="101"/>
      <c r="AE570" s="81"/>
      <c r="AF570" s="81"/>
      <c r="AG570" s="101"/>
      <c r="AH570" s="101"/>
      <c r="AI570" s="81"/>
      <c r="AJ570" s="81"/>
      <c r="AK570" s="101"/>
      <c r="AL570" s="101"/>
      <c r="AM570" s="101"/>
      <c r="AN570" s="101"/>
      <c r="AO570" s="68"/>
      <c r="AP570" s="68"/>
      <c r="AQ570" s="81"/>
      <c r="AR570" s="101"/>
      <c r="AS570" s="101"/>
      <c r="AT570" s="81"/>
      <c r="AU570" s="81"/>
      <c r="AV570" s="101"/>
      <c r="AW570" s="101"/>
      <c r="AX570" s="81"/>
      <c r="AY570" s="81"/>
      <c r="AZ570" s="101"/>
      <c r="BA570" s="101"/>
      <c r="BB570" s="101"/>
      <c r="BC570" s="101"/>
      <c r="BE570" s="251"/>
      <c r="BF570" s="251"/>
      <c r="BG570" s="251"/>
      <c r="BH570" s="251"/>
      <c r="BI570" s="251"/>
      <c r="BJ570" s="251"/>
      <c r="BK570" s="251"/>
    </row>
    <row r="571" spans="1:63" ht="15.75" customHeight="1">
      <c r="A571" s="503" t="s">
        <v>13</v>
      </c>
      <c r="B571" s="503"/>
      <c r="C571" s="503"/>
      <c r="D571" s="84"/>
      <c r="E571" s="77"/>
      <c r="F571" s="74"/>
      <c r="G571" s="68"/>
      <c r="H571" s="68"/>
      <c r="I571" s="75"/>
      <c r="J571" s="251"/>
      <c r="K571" s="251"/>
      <c r="L571" s="251"/>
      <c r="M571" s="251"/>
      <c r="N571" s="251"/>
      <c r="O571" s="251"/>
      <c r="P571" s="251"/>
      <c r="Q571" s="74"/>
      <c r="R571" s="77"/>
      <c r="S571" s="74"/>
      <c r="T571" s="68"/>
      <c r="U571" s="81"/>
      <c r="V571" s="79"/>
      <c r="W571" s="405" t="s">
        <v>13</v>
      </c>
      <c r="X571" s="405"/>
      <c r="Y571" s="405"/>
      <c r="Z571" s="68"/>
      <c r="AA571" s="68"/>
      <c r="AB571" s="68"/>
      <c r="AC571" s="81"/>
      <c r="AD571" s="81"/>
      <c r="AE571" s="68"/>
      <c r="AF571" s="68"/>
      <c r="AG571" s="81"/>
      <c r="AH571" s="81"/>
      <c r="AI571" s="68"/>
      <c r="AJ571" s="68"/>
      <c r="AK571" s="81"/>
      <c r="AL571" s="81"/>
      <c r="AM571" s="81"/>
      <c r="AN571" s="81"/>
      <c r="AO571" s="68"/>
      <c r="AP571" s="68"/>
      <c r="AQ571" s="68"/>
      <c r="AR571" s="81"/>
      <c r="AS571" s="81"/>
      <c r="AT571" s="68"/>
      <c r="AU571" s="68"/>
      <c r="AV571" s="81"/>
      <c r="AW571" s="81"/>
      <c r="AX571" s="68"/>
      <c r="AY571" s="68"/>
      <c r="AZ571" s="81"/>
      <c r="BA571" s="81"/>
      <c r="BB571" s="81"/>
      <c r="BC571" s="81"/>
      <c r="BE571" s="251"/>
      <c r="BF571" s="251"/>
      <c r="BG571" s="251"/>
      <c r="BH571" s="251"/>
      <c r="BI571" s="251"/>
      <c r="BJ571" s="251"/>
      <c r="BK571" s="251"/>
    </row>
    <row r="572" spans="1:63" ht="15.75" customHeight="1">
      <c r="A572" s="404" t="s">
        <v>87</v>
      </c>
      <c r="B572" s="404"/>
      <c r="C572" s="404"/>
      <c r="D572" s="84"/>
      <c r="E572" s="79"/>
      <c r="F572" s="74"/>
      <c r="G572" s="68"/>
      <c r="H572" s="68"/>
      <c r="I572" s="75"/>
      <c r="J572" s="251"/>
      <c r="K572" s="251"/>
      <c r="L572" s="251"/>
      <c r="M572" s="251"/>
      <c r="N572" s="251"/>
      <c r="O572" s="251"/>
      <c r="P572" s="251"/>
      <c r="Q572" s="74"/>
      <c r="R572" s="79"/>
      <c r="S572" s="74"/>
      <c r="T572" s="68"/>
      <c r="U572" s="68"/>
      <c r="V572" s="77"/>
      <c r="W572" s="405" t="s">
        <v>74</v>
      </c>
      <c r="X572" s="405"/>
      <c r="Y572" s="405"/>
      <c r="Z572" s="68"/>
      <c r="AA572" s="81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81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E572" s="251"/>
      <c r="BF572" s="251"/>
      <c r="BG572" s="251"/>
      <c r="BH572" s="251"/>
      <c r="BI572" s="251"/>
      <c r="BJ572" s="251"/>
      <c r="BK572" s="251"/>
    </row>
    <row r="573" spans="1:63" ht="15.75" customHeight="1">
      <c r="A573" s="404" t="s">
        <v>302</v>
      </c>
      <c r="B573" s="404"/>
      <c r="C573" s="404"/>
      <c r="D573" s="84"/>
      <c r="E573" s="79">
        <v>150</v>
      </c>
      <c r="F573" s="74"/>
      <c r="G573" s="68"/>
      <c r="H573" s="68"/>
      <c r="I573" s="75"/>
      <c r="J573" s="251"/>
      <c r="K573" s="251"/>
      <c r="L573" s="251"/>
      <c r="M573" s="251"/>
      <c r="N573" s="251"/>
      <c r="O573" s="251"/>
      <c r="P573" s="251"/>
      <c r="Q573" s="74"/>
      <c r="R573" s="79">
        <v>200</v>
      </c>
      <c r="S573" s="74"/>
      <c r="T573" s="68"/>
      <c r="U573" s="68"/>
      <c r="V573" s="77"/>
      <c r="W573" s="405" t="s">
        <v>141</v>
      </c>
      <c r="X573" s="405"/>
      <c r="Y573" s="405"/>
      <c r="Z573" s="68"/>
      <c r="AA573" s="81" t="s">
        <v>79</v>
      </c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81" t="s">
        <v>80</v>
      </c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E573" s="251"/>
      <c r="BF573" s="251"/>
      <c r="BG573" s="251"/>
      <c r="BH573" s="251"/>
      <c r="BI573" s="251"/>
      <c r="BJ573" s="251"/>
      <c r="BK573" s="251"/>
    </row>
    <row r="574" spans="1:63" ht="15.75" customHeight="1">
      <c r="A574" s="402" t="s">
        <v>303</v>
      </c>
      <c r="B574" s="402"/>
      <c r="C574" s="402"/>
      <c r="D574" s="84">
        <v>33</v>
      </c>
      <c r="E574" s="77">
        <v>33</v>
      </c>
      <c r="F574" s="74"/>
      <c r="G574" s="68"/>
      <c r="H574" s="68"/>
      <c r="I574" s="75"/>
      <c r="J574" s="251"/>
      <c r="K574" s="251"/>
      <c r="L574" s="251"/>
      <c r="M574" s="251"/>
      <c r="N574" s="251"/>
      <c r="O574" s="251"/>
      <c r="P574" s="251"/>
      <c r="Q574" s="74">
        <v>44</v>
      </c>
      <c r="R574" s="77">
        <v>44</v>
      </c>
      <c r="S574" s="74"/>
      <c r="T574" s="68"/>
      <c r="U574" s="68"/>
      <c r="V574" s="77"/>
      <c r="W574" s="403" t="s">
        <v>304</v>
      </c>
      <c r="X574" s="403"/>
      <c r="Y574" s="403"/>
      <c r="Z574" s="68">
        <v>33</v>
      </c>
      <c r="AA574" s="68">
        <v>33</v>
      </c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>
        <v>44</v>
      </c>
      <c r="AP574" s="68">
        <v>44</v>
      </c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E574" s="251"/>
      <c r="BF574" s="251"/>
      <c r="BG574" s="251"/>
      <c r="BH574" s="251"/>
      <c r="BI574" s="251"/>
      <c r="BJ574" s="251"/>
      <c r="BK574" s="251"/>
    </row>
    <row r="575" spans="1:63" ht="15.75" customHeight="1">
      <c r="A575" s="402" t="s">
        <v>25</v>
      </c>
      <c r="B575" s="402"/>
      <c r="C575" s="402"/>
      <c r="D575" s="113">
        <v>75</v>
      </c>
      <c r="E575" s="114">
        <v>75</v>
      </c>
      <c r="F575" s="115"/>
      <c r="G575" s="68"/>
      <c r="H575" s="68"/>
      <c r="I575" s="75"/>
      <c r="J575" s="251"/>
      <c r="K575" s="251"/>
      <c r="L575" s="251"/>
      <c r="M575" s="251"/>
      <c r="N575" s="251"/>
      <c r="O575" s="251"/>
      <c r="P575" s="251"/>
      <c r="Q575" s="115">
        <v>100</v>
      </c>
      <c r="R575" s="114">
        <v>100</v>
      </c>
      <c r="S575" s="115"/>
      <c r="T575" s="68"/>
      <c r="U575" s="68"/>
      <c r="V575" s="77"/>
      <c r="W575" s="403" t="s">
        <v>25</v>
      </c>
      <c r="X575" s="403"/>
      <c r="Y575" s="403"/>
      <c r="Z575" s="67">
        <v>75</v>
      </c>
      <c r="AA575" s="67">
        <v>75</v>
      </c>
      <c r="AB575" s="68"/>
      <c r="AC575" s="68"/>
      <c r="AD575" s="68"/>
      <c r="AE575" s="67"/>
      <c r="AF575" s="68"/>
      <c r="AG575" s="68"/>
      <c r="AH575" s="68"/>
      <c r="AI575" s="67"/>
      <c r="AJ575" s="68"/>
      <c r="AK575" s="68"/>
      <c r="AL575" s="68"/>
      <c r="AM575" s="68"/>
      <c r="AN575" s="68"/>
      <c r="AO575" s="67">
        <v>100</v>
      </c>
      <c r="AP575" s="67">
        <v>100</v>
      </c>
      <c r="AQ575" s="68"/>
      <c r="AR575" s="68"/>
      <c r="AS575" s="68"/>
      <c r="AT575" s="67"/>
      <c r="AU575" s="68"/>
      <c r="AV575" s="68"/>
      <c r="AW575" s="68"/>
      <c r="AX575" s="67"/>
      <c r="AY575" s="68"/>
      <c r="AZ575" s="68"/>
      <c r="BA575" s="68"/>
      <c r="BB575" s="68"/>
      <c r="BC575" s="68"/>
      <c r="BE575" s="251"/>
      <c r="BF575" s="251"/>
      <c r="BG575" s="251"/>
      <c r="BH575" s="251"/>
      <c r="BI575" s="251"/>
      <c r="BJ575" s="251"/>
      <c r="BK575" s="251"/>
    </row>
    <row r="576" spans="1:63" ht="15.75" customHeight="1">
      <c r="A576" s="402" t="s">
        <v>66</v>
      </c>
      <c r="B576" s="402"/>
      <c r="C576" s="402"/>
      <c r="D576" s="84">
        <v>49</v>
      </c>
      <c r="E576" s="77">
        <v>49</v>
      </c>
      <c r="F576" s="74"/>
      <c r="G576" s="68"/>
      <c r="H576" s="68"/>
      <c r="I576" s="75"/>
      <c r="J576" s="251"/>
      <c r="K576" s="251"/>
      <c r="L576" s="251"/>
      <c r="M576" s="251"/>
      <c r="N576" s="251"/>
      <c r="O576" s="251"/>
      <c r="P576" s="251"/>
      <c r="Q576" s="74">
        <v>65</v>
      </c>
      <c r="R576" s="77">
        <v>65</v>
      </c>
      <c r="S576" s="74"/>
      <c r="T576" s="68"/>
      <c r="U576" s="68"/>
      <c r="V576" s="77"/>
      <c r="W576" s="403" t="s">
        <v>66</v>
      </c>
      <c r="X576" s="403"/>
      <c r="Y576" s="403"/>
      <c r="Z576" s="68">
        <v>52</v>
      </c>
      <c r="AA576" s="68">
        <v>52</v>
      </c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>
        <v>70</v>
      </c>
      <c r="AP576" s="68">
        <v>70</v>
      </c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E576" s="251"/>
      <c r="BF576" s="251"/>
      <c r="BG576" s="251"/>
      <c r="BH576" s="251"/>
      <c r="BI576" s="251"/>
      <c r="BJ576" s="251"/>
      <c r="BK576" s="251"/>
    </row>
    <row r="577" spans="1:63" ht="15.75" customHeight="1">
      <c r="A577" s="402" t="s">
        <v>6</v>
      </c>
      <c r="B577" s="402"/>
      <c r="C577" s="402"/>
      <c r="D577" s="84">
        <v>4.5</v>
      </c>
      <c r="E577" s="77">
        <v>4.5</v>
      </c>
      <c r="F577" s="74"/>
      <c r="G577" s="68"/>
      <c r="H577" s="68"/>
      <c r="I577" s="75"/>
      <c r="J577" s="251"/>
      <c r="K577" s="251"/>
      <c r="L577" s="251"/>
      <c r="M577" s="251"/>
      <c r="N577" s="251"/>
      <c r="O577" s="251"/>
      <c r="P577" s="251"/>
      <c r="Q577" s="74">
        <v>6</v>
      </c>
      <c r="R577" s="77">
        <v>6</v>
      </c>
      <c r="S577" s="74"/>
      <c r="T577" s="68"/>
      <c r="U577" s="68"/>
      <c r="V577" s="77"/>
      <c r="W577" s="403" t="s">
        <v>6</v>
      </c>
      <c r="X577" s="403"/>
      <c r="Y577" s="403"/>
      <c r="Z577" s="68">
        <v>4.5</v>
      </c>
      <c r="AA577" s="68">
        <v>4.5</v>
      </c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>
        <v>6</v>
      </c>
      <c r="AP577" s="68">
        <v>6</v>
      </c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E577" s="251"/>
      <c r="BF577" s="251"/>
      <c r="BG577" s="251"/>
      <c r="BH577" s="251"/>
      <c r="BI577" s="251"/>
      <c r="BJ577" s="251"/>
      <c r="BK577" s="251"/>
    </row>
    <row r="578" spans="1:63" ht="15.75" customHeight="1">
      <c r="A578" s="402" t="s">
        <v>28</v>
      </c>
      <c r="B578" s="402"/>
      <c r="C578" s="402"/>
      <c r="D578" s="84">
        <v>5</v>
      </c>
      <c r="E578" s="77">
        <v>5</v>
      </c>
      <c r="F578" s="74"/>
      <c r="G578" s="68"/>
      <c r="H578" s="68"/>
      <c r="I578" s="75"/>
      <c r="J578" s="251"/>
      <c r="K578" s="251"/>
      <c r="L578" s="251"/>
      <c r="M578" s="251"/>
      <c r="N578" s="251"/>
      <c r="O578" s="251"/>
      <c r="P578" s="251"/>
      <c r="Q578" s="74">
        <v>8</v>
      </c>
      <c r="R578" s="77">
        <v>8</v>
      </c>
      <c r="S578" s="74"/>
      <c r="T578" s="68"/>
      <c r="U578" s="68"/>
      <c r="V578" s="77"/>
      <c r="W578" s="403" t="s">
        <v>28</v>
      </c>
      <c r="X578" s="403"/>
      <c r="Y578" s="403"/>
      <c r="Z578" s="68">
        <v>8</v>
      </c>
      <c r="AA578" s="68">
        <v>8</v>
      </c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>
        <v>10</v>
      </c>
      <c r="AP578" s="68">
        <v>10</v>
      </c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E578" s="251"/>
      <c r="BF578" s="251"/>
      <c r="BG578" s="251"/>
      <c r="BH578" s="251"/>
      <c r="BI578" s="251"/>
      <c r="BJ578" s="251"/>
      <c r="BK578" s="251"/>
    </row>
    <row r="579" spans="1:63" ht="15.75" customHeight="1">
      <c r="A579" s="402"/>
      <c r="B579" s="402"/>
      <c r="C579" s="402"/>
      <c r="D579" s="84"/>
      <c r="E579" s="79"/>
      <c r="F579" s="80">
        <v>4.47</v>
      </c>
      <c r="G579" s="81">
        <v>8.45</v>
      </c>
      <c r="H579" s="81">
        <v>31.67</v>
      </c>
      <c r="I579" s="265">
        <v>221.68</v>
      </c>
      <c r="J579" s="223">
        <v>0.12</v>
      </c>
      <c r="K579" s="224"/>
      <c r="L579" s="224">
        <v>20</v>
      </c>
      <c r="M579" s="224">
        <v>96.3</v>
      </c>
      <c r="N579" s="224">
        <v>145.2</v>
      </c>
      <c r="O579" s="224">
        <v>96.1</v>
      </c>
      <c r="P579" s="225">
        <v>3.12</v>
      </c>
      <c r="Q579" s="78"/>
      <c r="R579" s="79"/>
      <c r="S579" s="80">
        <v>5.96</v>
      </c>
      <c r="T579" s="81">
        <v>10.74</v>
      </c>
      <c r="U579" s="81">
        <v>42.22</v>
      </c>
      <c r="V579" s="79">
        <v>290.84</v>
      </c>
      <c r="W579" s="403"/>
      <c r="X579" s="403"/>
      <c r="Y579" s="403"/>
      <c r="Z579" s="68"/>
      <c r="AA579" s="68"/>
      <c r="AB579" s="81">
        <v>83.7</v>
      </c>
      <c r="AC579" s="81">
        <v>86.9</v>
      </c>
      <c r="AD579" s="81">
        <v>16.8</v>
      </c>
      <c r="AE579" s="81">
        <v>22.3</v>
      </c>
      <c r="AF579" s="81">
        <v>104.1</v>
      </c>
      <c r="AG579" s="81">
        <v>1.76</v>
      </c>
      <c r="AH579" s="81">
        <v>20</v>
      </c>
      <c r="AI579" s="81">
        <v>15</v>
      </c>
      <c r="AJ579" s="81">
        <v>0.69</v>
      </c>
      <c r="AK579" s="81">
        <v>0.1</v>
      </c>
      <c r="AL579" s="81">
        <v>0.04</v>
      </c>
      <c r="AM579" s="81">
        <v>0.5</v>
      </c>
      <c r="AN579" s="81"/>
      <c r="AO579" s="81"/>
      <c r="AP579" s="81"/>
      <c r="AQ579" s="81">
        <v>84.1</v>
      </c>
      <c r="AR579" s="81">
        <v>92.6</v>
      </c>
      <c r="AS579" s="81">
        <v>17.8</v>
      </c>
      <c r="AT579" s="81">
        <v>23.8</v>
      </c>
      <c r="AU579" s="81">
        <v>110.9</v>
      </c>
      <c r="AV579" s="81">
        <v>1.88</v>
      </c>
      <c r="AW579" s="81">
        <v>20</v>
      </c>
      <c r="AX579" s="81">
        <v>15</v>
      </c>
      <c r="AY579" s="81">
        <v>0.73</v>
      </c>
      <c r="AZ579" s="81">
        <v>0.11</v>
      </c>
      <c r="BA579" s="81">
        <v>0.04</v>
      </c>
      <c r="BB579" s="81">
        <v>0.54</v>
      </c>
      <c r="BC579" s="81"/>
      <c r="BE579" s="223">
        <v>0.15</v>
      </c>
      <c r="BF579" s="224"/>
      <c r="BG579" s="224">
        <v>20</v>
      </c>
      <c r="BH579" s="224">
        <v>98.8</v>
      </c>
      <c r="BI579" s="224">
        <v>147.7</v>
      </c>
      <c r="BJ579" s="224">
        <v>98.1</v>
      </c>
      <c r="BK579" s="225">
        <v>3.32</v>
      </c>
    </row>
    <row r="580" spans="1:63" ht="15.75" customHeight="1" hidden="1">
      <c r="A580" s="508" t="s">
        <v>10</v>
      </c>
      <c r="B580" s="419"/>
      <c r="C580" s="509"/>
      <c r="D580" s="84">
        <v>25</v>
      </c>
      <c r="E580" s="79">
        <v>25</v>
      </c>
      <c r="F580" s="80">
        <v>1.98</v>
      </c>
      <c r="G580" s="81">
        <v>0.25</v>
      </c>
      <c r="H580" s="81">
        <v>12.08</v>
      </c>
      <c r="I580" s="82">
        <v>58.3</v>
      </c>
      <c r="J580" s="252"/>
      <c r="K580" s="252"/>
      <c r="L580" s="252"/>
      <c r="M580" s="252"/>
      <c r="N580" s="252"/>
      <c r="O580" s="252"/>
      <c r="P580" s="252"/>
      <c r="Q580" s="74">
        <v>25</v>
      </c>
      <c r="R580" s="79">
        <v>25</v>
      </c>
      <c r="S580" s="80">
        <v>1.98</v>
      </c>
      <c r="T580" s="81">
        <v>0.25</v>
      </c>
      <c r="U580" s="81">
        <v>12.08</v>
      </c>
      <c r="V580" s="79">
        <v>58.3</v>
      </c>
      <c r="W580" s="508" t="s">
        <v>10</v>
      </c>
      <c r="X580" s="419"/>
      <c r="Y580" s="509"/>
      <c r="Z580" s="68">
        <v>25</v>
      </c>
      <c r="AA580" s="81">
        <v>25</v>
      </c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68">
        <v>30</v>
      </c>
      <c r="AP580" s="81">
        <v>30</v>
      </c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E580" s="252"/>
      <c r="BF580" s="252"/>
      <c r="BG580" s="252"/>
      <c r="BH580" s="252"/>
      <c r="BI580" s="252"/>
      <c r="BJ580" s="252"/>
      <c r="BK580" s="252"/>
    </row>
    <row r="581" spans="1:63" s="1" customFormat="1" ht="15">
      <c r="A581" s="379" t="s">
        <v>159</v>
      </c>
      <c r="B581" s="380"/>
      <c r="C581" s="381"/>
      <c r="D581" s="23"/>
      <c r="E581" s="12">
        <v>35</v>
      </c>
      <c r="F581" s="15"/>
      <c r="G581" s="16"/>
      <c r="H581" s="16"/>
      <c r="I581" s="24"/>
      <c r="J581" s="16"/>
      <c r="K581" s="16"/>
      <c r="L581" s="16"/>
      <c r="M581" s="16"/>
      <c r="N581" s="16"/>
      <c r="O581" s="16"/>
      <c r="P581" s="16"/>
      <c r="Q581" s="9"/>
      <c r="R581" s="12">
        <v>35</v>
      </c>
      <c r="S581" s="15"/>
      <c r="T581" s="16"/>
      <c r="U581" s="13"/>
      <c r="V581" s="14"/>
      <c r="W581" s="379" t="s">
        <v>159</v>
      </c>
      <c r="X581" s="380"/>
      <c r="Y581" s="381"/>
      <c r="Z581" s="13"/>
      <c r="AA581" s="16">
        <v>40</v>
      </c>
      <c r="AB581" s="16"/>
      <c r="AC581" s="13"/>
      <c r="AD581" s="13"/>
      <c r="AE581" s="16"/>
      <c r="AF581" s="16"/>
      <c r="AG581" s="13"/>
      <c r="AH581" s="13"/>
      <c r="AI581" s="16"/>
      <c r="AJ581" s="16"/>
      <c r="AK581" s="13"/>
      <c r="AL581" s="13"/>
      <c r="AM581" s="13"/>
      <c r="AN581" s="13"/>
      <c r="AO581" s="13"/>
      <c r="AP581" s="16">
        <v>40</v>
      </c>
      <c r="AQ581" s="16"/>
      <c r="AR581" s="13"/>
      <c r="AS581" s="13"/>
      <c r="AT581" s="16"/>
      <c r="AU581" s="16"/>
      <c r="AV581" s="13"/>
      <c r="AW581" s="13"/>
      <c r="AX581" s="13"/>
      <c r="AY581" s="16"/>
      <c r="AZ581" s="16"/>
      <c r="BA581" s="13"/>
      <c r="BB581" s="13"/>
      <c r="BC581" s="13"/>
      <c r="BE581" s="16"/>
      <c r="BF581" s="16"/>
      <c r="BG581" s="16"/>
      <c r="BH581" s="16"/>
      <c r="BI581" s="16"/>
      <c r="BJ581" s="16"/>
      <c r="BK581" s="16"/>
    </row>
    <row r="582" spans="1:63" s="1" customFormat="1" ht="15">
      <c r="A582" s="382" t="s">
        <v>28</v>
      </c>
      <c r="B582" s="383"/>
      <c r="C582" s="384"/>
      <c r="D582" s="23">
        <v>5</v>
      </c>
      <c r="E582" s="12">
        <v>5</v>
      </c>
      <c r="F582" s="15"/>
      <c r="G582" s="16"/>
      <c r="H582" s="16"/>
      <c r="I582" s="24"/>
      <c r="J582" s="16"/>
      <c r="K582" s="16"/>
      <c r="L582" s="16"/>
      <c r="M582" s="16"/>
      <c r="N582" s="16"/>
      <c r="O582" s="16"/>
      <c r="P582" s="16"/>
      <c r="Q582" s="9">
        <v>5</v>
      </c>
      <c r="R582" s="12">
        <v>5</v>
      </c>
      <c r="S582" s="15"/>
      <c r="T582" s="16"/>
      <c r="U582" s="16"/>
      <c r="V582" s="12"/>
      <c r="W582" s="382" t="s">
        <v>28</v>
      </c>
      <c r="X582" s="383"/>
      <c r="Y582" s="384"/>
      <c r="Z582" s="13">
        <v>10</v>
      </c>
      <c r="AA582" s="16">
        <v>10</v>
      </c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3">
        <v>10</v>
      </c>
      <c r="AP582" s="16">
        <v>10</v>
      </c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E582" s="16"/>
      <c r="BF582" s="16"/>
      <c r="BG582" s="16"/>
      <c r="BH582" s="16"/>
      <c r="BI582" s="16"/>
      <c r="BJ582" s="16"/>
      <c r="BK582" s="16"/>
    </row>
    <row r="583" spans="1:63" s="1" customFormat="1" ht="15">
      <c r="A583" s="382" t="s">
        <v>10</v>
      </c>
      <c r="B583" s="383"/>
      <c r="C583" s="384"/>
      <c r="D583" s="23">
        <v>30</v>
      </c>
      <c r="E583" s="12">
        <v>30</v>
      </c>
      <c r="F583" s="15"/>
      <c r="G583" s="16"/>
      <c r="H583" s="16"/>
      <c r="I583" s="24"/>
      <c r="J583" s="16"/>
      <c r="K583" s="16"/>
      <c r="L583" s="16"/>
      <c r="M583" s="16"/>
      <c r="N583" s="16"/>
      <c r="O583" s="16"/>
      <c r="P583" s="16"/>
      <c r="Q583" s="9">
        <v>30</v>
      </c>
      <c r="R583" s="12">
        <v>30</v>
      </c>
      <c r="S583" s="15"/>
      <c r="T583" s="16"/>
      <c r="U583" s="16"/>
      <c r="V583" s="24"/>
      <c r="W583" s="382" t="s">
        <v>10</v>
      </c>
      <c r="X583" s="383"/>
      <c r="Y583" s="384"/>
      <c r="Z583" s="13">
        <v>30</v>
      </c>
      <c r="AA583" s="16">
        <v>30</v>
      </c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3">
        <v>30</v>
      </c>
      <c r="AP583" s="16">
        <v>30</v>
      </c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E583" s="16"/>
      <c r="BF583" s="16"/>
      <c r="BG583" s="16"/>
      <c r="BH583" s="16"/>
      <c r="BI583" s="16"/>
      <c r="BJ583" s="16"/>
      <c r="BK583" s="16"/>
    </row>
    <row r="584" spans="1:63" s="1" customFormat="1" ht="15">
      <c r="A584" s="382"/>
      <c r="B584" s="383"/>
      <c r="C584" s="384"/>
      <c r="D584" s="23"/>
      <c r="E584" s="12"/>
      <c r="F584" s="15">
        <v>2.45</v>
      </c>
      <c r="G584" s="16">
        <v>7.55</v>
      </c>
      <c r="H584" s="16">
        <v>14.62</v>
      </c>
      <c r="I584" s="16">
        <v>136</v>
      </c>
      <c r="J584" s="15">
        <v>0.05</v>
      </c>
      <c r="K584" s="16"/>
      <c r="L584" s="16">
        <v>40</v>
      </c>
      <c r="M584" s="16">
        <v>9.3</v>
      </c>
      <c r="N584" s="16">
        <v>29.1</v>
      </c>
      <c r="O584" s="16">
        <v>9.9</v>
      </c>
      <c r="P584" s="266">
        <v>0.62</v>
      </c>
      <c r="Q584" s="23"/>
      <c r="R584" s="12"/>
      <c r="S584" s="15">
        <v>2.45</v>
      </c>
      <c r="T584" s="16">
        <v>7.55</v>
      </c>
      <c r="U584" s="16">
        <v>14.62</v>
      </c>
      <c r="V584" s="16">
        <v>136</v>
      </c>
      <c r="W584" s="383"/>
      <c r="X584" s="383"/>
      <c r="Y584" s="384"/>
      <c r="Z584" s="13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3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E584" s="15">
        <v>0.05</v>
      </c>
      <c r="BF584" s="16"/>
      <c r="BG584" s="16">
        <v>40</v>
      </c>
      <c r="BH584" s="16">
        <v>9.3</v>
      </c>
      <c r="BI584" s="16">
        <v>29.1</v>
      </c>
      <c r="BJ584" s="16">
        <v>9.9</v>
      </c>
      <c r="BK584" s="266">
        <v>0.62</v>
      </c>
    </row>
    <row r="585" spans="1:63" ht="15.75" customHeight="1">
      <c r="A585" s="404" t="s">
        <v>173</v>
      </c>
      <c r="B585" s="404"/>
      <c r="C585" s="404"/>
      <c r="D585" s="84"/>
      <c r="E585" s="79">
        <v>150</v>
      </c>
      <c r="F585" s="74"/>
      <c r="G585" s="68"/>
      <c r="H585" s="68"/>
      <c r="I585" s="75"/>
      <c r="J585" s="251"/>
      <c r="K585" s="251"/>
      <c r="L585" s="251"/>
      <c r="M585" s="251"/>
      <c r="N585" s="251"/>
      <c r="O585" s="251"/>
      <c r="P585" s="251"/>
      <c r="Q585" s="74"/>
      <c r="R585" s="79">
        <v>180</v>
      </c>
      <c r="S585" s="118"/>
      <c r="T585" s="119"/>
      <c r="U585" s="81"/>
      <c r="V585" s="79"/>
      <c r="W585" s="405" t="s">
        <v>173</v>
      </c>
      <c r="X585" s="405"/>
      <c r="Y585" s="405"/>
      <c r="Z585" s="68"/>
      <c r="AA585" s="81" t="s">
        <v>175</v>
      </c>
      <c r="AB585" s="119"/>
      <c r="AC585" s="81"/>
      <c r="AD585" s="81"/>
      <c r="AE585" s="119"/>
      <c r="AF585" s="119"/>
      <c r="AG585" s="81"/>
      <c r="AH585" s="81"/>
      <c r="AI585" s="119"/>
      <c r="AJ585" s="119"/>
      <c r="AK585" s="81"/>
      <c r="AL585" s="81"/>
      <c r="AM585" s="81"/>
      <c r="AN585" s="81"/>
      <c r="AO585" s="68"/>
      <c r="AP585" s="81" t="s">
        <v>174</v>
      </c>
      <c r="AQ585" s="119"/>
      <c r="AR585" s="81"/>
      <c r="AS585" s="81"/>
      <c r="AT585" s="119"/>
      <c r="AU585" s="119"/>
      <c r="AV585" s="81"/>
      <c r="AW585" s="81"/>
      <c r="AX585" s="119"/>
      <c r="AY585" s="119"/>
      <c r="AZ585" s="81"/>
      <c r="BA585" s="81"/>
      <c r="BB585" s="81"/>
      <c r="BC585" s="81"/>
      <c r="BE585" s="251"/>
      <c r="BF585" s="251"/>
      <c r="BG585" s="251"/>
      <c r="BH585" s="251"/>
      <c r="BI585" s="251"/>
      <c r="BJ585" s="251"/>
      <c r="BK585" s="251"/>
    </row>
    <row r="586" spans="1:63" ht="15.75" customHeight="1">
      <c r="A586" s="402" t="s">
        <v>9</v>
      </c>
      <c r="B586" s="402"/>
      <c r="C586" s="402"/>
      <c r="D586" s="84">
        <v>0.2</v>
      </c>
      <c r="E586" s="77">
        <v>0.2</v>
      </c>
      <c r="F586" s="74"/>
      <c r="G586" s="68"/>
      <c r="H586" s="68"/>
      <c r="I586" s="75"/>
      <c r="J586" s="251"/>
      <c r="K586" s="251"/>
      <c r="L586" s="251"/>
      <c r="M586" s="251"/>
      <c r="N586" s="251"/>
      <c r="O586" s="251"/>
      <c r="P586" s="251"/>
      <c r="Q586" s="74">
        <v>0.3</v>
      </c>
      <c r="R586" s="77">
        <v>0.3</v>
      </c>
      <c r="S586" s="118"/>
      <c r="T586" s="119"/>
      <c r="U586" s="87"/>
      <c r="V586" s="89"/>
      <c r="W586" s="403" t="s">
        <v>9</v>
      </c>
      <c r="X586" s="403"/>
      <c r="Y586" s="403"/>
      <c r="Z586" s="68">
        <v>0.2</v>
      </c>
      <c r="AA586" s="68">
        <v>0.2</v>
      </c>
      <c r="AB586" s="119"/>
      <c r="AC586" s="87"/>
      <c r="AD586" s="87"/>
      <c r="AE586" s="119"/>
      <c r="AF586" s="119"/>
      <c r="AG586" s="87"/>
      <c r="AH586" s="87"/>
      <c r="AI586" s="119"/>
      <c r="AJ586" s="119"/>
      <c r="AK586" s="87"/>
      <c r="AL586" s="87"/>
      <c r="AM586" s="87"/>
      <c r="AN586" s="87"/>
      <c r="AO586" s="68">
        <v>0.3</v>
      </c>
      <c r="AP586" s="68">
        <v>0.3</v>
      </c>
      <c r="AQ586" s="119"/>
      <c r="AR586" s="87"/>
      <c r="AS586" s="87"/>
      <c r="AT586" s="119"/>
      <c r="AU586" s="119"/>
      <c r="AV586" s="87"/>
      <c r="AW586" s="87"/>
      <c r="AX586" s="119"/>
      <c r="AY586" s="119"/>
      <c r="AZ586" s="87"/>
      <c r="BA586" s="87"/>
      <c r="BB586" s="87"/>
      <c r="BC586" s="87"/>
      <c r="BE586" s="251"/>
      <c r="BF586" s="251"/>
      <c r="BG586" s="251"/>
      <c r="BH586" s="251"/>
      <c r="BI586" s="251"/>
      <c r="BJ586" s="251"/>
      <c r="BK586" s="251"/>
    </row>
    <row r="587" spans="1:63" ht="15.75" customHeight="1">
      <c r="A587" s="402" t="s">
        <v>6</v>
      </c>
      <c r="B587" s="402"/>
      <c r="C587" s="402"/>
      <c r="D587" s="84">
        <v>7</v>
      </c>
      <c r="E587" s="77">
        <v>7</v>
      </c>
      <c r="F587" s="80"/>
      <c r="G587" s="81"/>
      <c r="H587" s="81"/>
      <c r="I587" s="82"/>
      <c r="J587" s="252"/>
      <c r="K587" s="252"/>
      <c r="L587" s="252"/>
      <c r="M587" s="252"/>
      <c r="N587" s="252"/>
      <c r="O587" s="252"/>
      <c r="P587" s="252"/>
      <c r="Q587" s="74">
        <v>10</v>
      </c>
      <c r="R587" s="77">
        <v>10</v>
      </c>
      <c r="S587" s="80"/>
      <c r="T587" s="81"/>
      <c r="U587" s="88"/>
      <c r="V587" s="89"/>
      <c r="W587" s="403" t="s">
        <v>6</v>
      </c>
      <c r="X587" s="403"/>
      <c r="Y587" s="403"/>
      <c r="Z587" s="68">
        <v>7</v>
      </c>
      <c r="AA587" s="68">
        <v>7</v>
      </c>
      <c r="AB587" s="81"/>
      <c r="AC587" s="87"/>
      <c r="AD587" s="87"/>
      <c r="AE587" s="81"/>
      <c r="AF587" s="81"/>
      <c r="AG587" s="87"/>
      <c r="AH587" s="87"/>
      <c r="AI587" s="81"/>
      <c r="AJ587" s="81"/>
      <c r="AK587" s="87"/>
      <c r="AL587" s="87"/>
      <c r="AM587" s="87"/>
      <c r="AN587" s="87"/>
      <c r="AO587" s="68">
        <v>10</v>
      </c>
      <c r="AP587" s="68">
        <v>10</v>
      </c>
      <c r="AQ587" s="81"/>
      <c r="AR587" s="87"/>
      <c r="AS587" s="87"/>
      <c r="AT587" s="81"/>
      <c r="AU587" s="81"/>
      <c r="AV587" s="87"/>
      <c r="AW587" s="87"/>
      <c r="AX587" s="81"/>
      <c r="AY587" s="81"/>
      <c r="AZ587" s="87"/>
      <c r="BA587" s="87"/>
      <c r="BB587" s="87"/>
      <c r="BC587" s="87"/>
      <c r="BE587" s="252"/>
      <c r="BF587" s="252"/>
      <c r="BG587" s="252"/>
      <c r="BH587" s="252"/>
      <c r="BI587" s="252"/>
      <c r="BJ587" s="252"/>
      <c r="BK587" s="252"/>
    </row>
    <row r="588" spans="1:63" ht="15.75" customHeight="1">
      <c r="A588" s="402"/>
      <c r="B588" s="402"/>
      <c r="C588" s="402"/>
      <c r="D588" s="84"/>
      <c r="E588" s="77"/>
      <c r="F588" s="80">
        <v>0.04</v>
      </c>
      <c r="G588" s="81">
        <v>0.01</v>
      </c>
      <c r="H588" s="81">
        <v>6.99</v>
      </c>
      <c r="I588" s="265">
        <v>28</v>
      </c>
      <c r="J588" s="223"/>
      <c r="K588" s="224"/>
      <c r="L588" s="224"/>
      <c r="M588" s="224">
        <v>8</v>
      </c>
      <c r="N588" s="224">
        <v>1.6</v>
      </c>
      <c r="O588" s="224">
        <v>0.9</v>
      </c>
      <c r="P588" s="225">
        <v>0.19</v>
      </c>
      <c r="Q588" s="84"/>
      <c r="R588" s="77"/>
      <c r="S588" s="80">
        <v>0.06</v>
      </c>
      <c r="T588" s="81">
        <v>0.02</v>
      </c>
      <c r="U588" s="81">
        <v>9.99</v>
      </c>
      <c r="V588" s="79">
        <v>40</v>
      </c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E588" s="223"/>
      <c r="BF588" s="224"/>
      <c r="BG588" s="224"/>
      <c r="BH588" s="224">
        <v>10</v>
      </c>
      <c r="BI588" s="224">
        <v>2.5</v>
      </c>
      <c r="BJ588" s="224">
        <v>1.3</v>
      </c>
      <c r="BK588" s="225">
        <v>0.28</v>
      </c>
    </row>
    <row r="589" spans="1:63" ht="15.75" customHeight="1">
      <c r="A589" s="404" t="s">
        <v>110</v>
      </c>
      <c r="B589" s="412"/>
      <c r="C589" s="405"/>
      <c r="D589" s="84">
        <v>100</v>
      </c>
      <c r="E589" s="79">
        <v>100</v>
      </c>
      <c r="F589" s="80">
        <v>0.4</v>
      </c>
      <c r="G589" s="81">
        <v>0.4</v>
      </c>
      <c r="H589" s="81">
        <v>9.8</v>
      </c>
      <c r="I589" s="82">
        <v>44</v>
      </c>
      <c r="J589" s="223">
        <v>0.033</v>
      </c>
      <c r="K589" s="224"/>
      <c r="L589" s="224">
        <v>20</v>
      </c>
      <c r="M589" s="224">
        <v>8.4</v>
      </c>
      <c r="N589" s="224">
        <v>29.4</v>
      </c>
      <c r="O589" s="224">
        <v>5.9</v>
      </c>
      <c r="P589" s="225">
        <v>29.4</v>
      </c>
      <c r="Q589" s="74">
        <v>100</v>
      </c>
      <c r="R589" s="79">
        <v>100</v>
      </c>
      <c r="S589" s="80">
        <v>0.4</v>
      </c>
      <c r="T589" s="81">
        <v>0.4</v>
      </c>
      <c r="U589" s="81">
        <v>9.8</v>
      </c>
      <c r="V589" s="79">
        <v>44</v>
      </c>
      <c r="W589" s="405" t="s">
        <v>110</v>
      </c>
      <c r="X589" s="405"/>
      <c r="Y589" s="405"/>
      <c r="Z589" s="68">
        <v>100</v>
      </c>
      <c r="AA589" s="81">
        <v>100</v>
      </c>
      <c r="AB589" s="81">
        <v>26</v>
      </c>
      <c r="AC589" s="81">
        <v>278</v>
      </c>
      <c r="AD589" s="81">
        <v>16</v>
      </c>
      <c r="AE589" s="81">
        <v>9</v>
      </c>
      <c r="AF589" s="81">
        <v>11</v>
      </c>
      <c r="AG589" s="81">
        <v>2.2</v>
      </c>
      <c r="AH589" s="81"/>
      <c r="AI589" s="81">
        <v>30</v>
      </c>
      <c r="AJ589" s="81">
        <v>0.2</v>
      </c>
      <c r="AK589" s="81">
        <v>0.03</v>
      </c>
      <c r="AL589" s="81">
        <v>0.02</v>
      </c>
      <c r="AM589" s="81">
        <v>0.3</v>
      </c>
      <c r="AN589" s="81">
        <v>10</v>
      </c>
      <c r="AO589" s="68">
        <v>100</v>
      </c>
      <c r="AP589" s="81">
        <v>100</v>
      </c>
      <c r="AQ589" s="81">
        <v>26</v>
      </c>
      <c r="AR589" s="81">
        <v>278</v>
      </c>
      <c r="AS589" s="81">
        <v>16</v>
      </c>
      <c r="AT589" s="81">
        <v>9</v>
      </c>
      <c r="AU589" s="81">
        <v>11</v>
      </c>
      <c r="AV589" s="81">
        <v>2.2</v>
      </c>
      <c r="AW589" s="81"/>
      <c r="AX589" s="81">
        <v>30</v>
      </c>
      <c r="AY589" s="81">
        <v>0.2</v>
      </c>
      <c r="AZ589" s="81">
        <v>0.03</v>
      </c>
      <c r="BA589" s="81">
        <v>0.02</v>
      </c>
      <c r="BB589" s="81">
        <v>0.3</v>
      </c>
      <c r="BC589" s="81">
        <v>10</v>
      </c>
      <c r="BE589" s="223">
        <v>0.033</v>
      </c>
      <c r="BF589" s="224"/>
      <c r="BG589" s="224">
        <v>20</v>
      </c>
      <c r="BH589" s="224">
        <v>8.4</v>
      </c>
      <c r="BI589" s="224">
        <v>29.4</v>
      </c>
      <c r="BJ589" s="224">
        <v>5.9</v>
      </c>
      <c r="BK589" s="225">
        <v>29.4</v>
      </c>
    </row>
    <row r="590" spans="1:63" s="107" customFormat="1" ht="15.75" customHeight="1">
      <c r="A590" s="461" t="s">
        <v>216</v>
      </c>
      <c r="B590" s="461"/>
      <c r="C590" s="461"/>
      <c r="D590" s="91"/>
      <c r="E590" s="92">
        <f>SUM(E573+E580+E585+E589)</f>
        <v>425</v>
      </c>
      <c r="F590" s="106">
        <f>SUM(F579:F589)</f>
        <v>9.339999999999998</v>
      </c>
      <c r="G590" s="106">
        <f>SUM(G579:G589)</f>
        <v>16.66</v>
      </c>
      <c r="H590" s="106">
        <f>SUM(H579:H589)</f>
        <v>75.16</v>
      </c>
      <c r="I590" s="229">
        <f>SUM(I579:I589)</f>
        <v>487.98</v>
      </c>
      <c r="J590" s="229">
        <f aca="true" t="shared" si="37" ref="J590:P590">SUM(J579:J589)</f>
        <v>0.20299999999999999</v>
      </c>
      <c r="K590" s="229">
        <f t="shared" si="37"/>
        <v>0</v>
      </c>
      <c r="L590" s="229">
        <f t="shared" si="37"/>
        <v>80</v>
      </c>
      <c r="M590" s="229">
        <f t="shared" si="37"/>
        <v>122</v>
      </c>
      <c r="N590" s="229">
        <f t="shared" si="37"/>
        <v>205.29999999999998</v>
      </c>
      <c r="O590" s="229">
        <f t="shared" si="37"/>
        <v>112.80000000000001</v>
      </c>
      <c r="P590" s="229">
        <f t="shared" si="37"/>
        <v>33.33</v>
      </c>
      <c r="Q590" s="236"/>
      <c r="R590" s="92">
        <f>SUM(R573+R580+R585+R589)</f>
        <v>505</v>
      </c>
      <c r="S590" s="106">
        <f>SUM(S579:S589)</f>
        <v>10.850000000000001</v>
      </c>
      <c r="T590" s="106">
        <f>SUM(T579:T589)</f>
        <v>18.959999999999997</v>
      </c>
      <c r="U590" s="106">
        <f>SUM(U579:U589)</f>
        <v>88.71</v>
      </c>
      <c r="V590" s="106">
        <f>SUM(V579:V589)</f>
        <v>569.14</v>
      </c>
      <c r="W590" s="466" t="s">
        <v>216</v>
      </c>
      <c r="X590" s="466"/>
      <c r="Y590" s="466"/>
      <c r="Z590" s="94"/>
      <c r="AA590" s="95"/>
      <c r="AB590" s="95"/>
      <c r="AC590" s="94"/>
      <c r="AD590" s="94"/>
      <c r="AE590" s="95"/>
      <c r="AF590" s="95"/>
      <c r="AG590" s="94"/>
      <c r="AH590" s="94"/>
      <c r="AI590" s="95"/>
      <c r="AJ590" s="95"/>
      <c r="AK590" s="94"/>
      <c r="AL590" s="94"/>
      <c r="AM590" s="94"/>
      <c r="AN590" s="94"/>
      <c r="AO590" s="94"/>
      <c r="AP590" s="95"/>
      <c r="AQ590" s="95"/>
      <c r="AR590" s="94"/>
      <c r="AS590" s="94"/>
      <c r="AT590" s="95"/>
      <c r="AU590" s="95"/>
      <c r="AV590" s="94"/>
      <c r="AW590" s="94"/>
      <c r="AX590" s="95"/>
      <c r="AY590" s="95"/>
      <c r="AZ590" s="94"/>
      <c r="BA590" s="94"/>
      <c r="BB590" s="94"/>
      <c r="BC590" s="94"/>
      <c r="BE590" s="229">
        <f aca="true" t="shared" si="38" ref="BE590:BK590">SUM(BE579:BE589)</f>
        <v>0.233</v>
      </c>
      <c r="BF590" s="229">
        <f t="shared" si="38"/>
        <v>0</v>
      </c>
      <c r="BG590" s="229">
        <f t="shared" si="38"/>
        <v>80</v>
      </c>
      <c r="BH590" s="229">
        <f t="shared" si="38"/>
        <v>126.5</v>
      </c>
      <c r="BI590" s="229">
        <f t="shared" si="38"/>
        <v>208.7</v>
      </c>
      <c r="BJ590" s="229">
        <f t="shared" si="38"/>
        <v>115.2</v>
      </c>
      <c r="BK590" s="229">
        <f t="shared" si="38"/>
        <v>33.62</v>
      </c>
    </row>
    <row r="591" spans="1:63" ht="15.75" customHeight="1">
      <c r="A591" s="503" t="s">
        <v>16</v>
      </c>
      <c r="B591" s="503"/>
      <c r="C591" s="503"/>
      <c r="D591" s="84"/>
      <c r="E591" s="79"/>
      <c r="F591" s="80"/>
      <c r="G591" s="81"/>
      <c r="H591" s="81"/>
      <c r="I591" s="82"/>
      <c r="J591" s="252"/>
      <c r="K591" s="252"/>
      <c r="L591" s="252"/>
      <c r="M591" s="252"/>
      <c r="N591" s="252"/>
      <c r="O591" s="252"/>
      <c r="P591" s="252"/>
      <c r="Q591" s="74"/>
      <c r="R591" s="79"/>
      <c r="S591" s="80"/>
      <c r="T591" s="81"/>
      <c r="U591" s="68"/>
      <c r="V591" s="77"/>
      <c r="W591" s="405" t="s">
        <v>16</v>
      </c>
      <c r="X591" s="405"/>
      <c r="Y591" s="405"/>
      <c r="Z591" s="68"/>
      <c r="AA591" s="81"/>
      <c r="AB591" s="81"/>
      <c r="AC591" s="68"/>
      <c r="AD591" s="68"/>
      <c r="AE591" s="81"/>
      <c r="AF591" s="81"/>
      <c r="AG591" s="68"/>
      <c r="AH591" s="68"/>
      <c r="AI591" s="81"/>
      <c r="AJ591" s="81"/>
      <c r="AK591" s="68"/>
      <c r="AL591" s="68"/>
      <c r="AM591" s="68"/>
      <c r="AN591" s="68"/>
      <c r="AO591" s="68"/>
      <c r="AP591" s="81"/>
      <c r="AQ591" s="81"/>
      <c r="AR591" s="68"/>
      <c r="AS591" s="68"/>
      <c r="AT591" s="81"/>
      <c r="AU591" s="81"/>
      <c r="AV591" s="68"/>
      <c r="AW591" s="68"/>
      <c r="AX591" s="81"/>
      <c r="AY591" s="81"/>
      <c r="AZ591" s="68"/>
      <c r="BA591" s="68"/>
      <c r="BB591" s="68"/>
      <c r="BC591" s="68"/>
      <c r="BE591" s="252"/>
      <c r="BF591" s="252"/>
      <c r="BG591" s="252"/>
      <c r="BH591" s="252"/>
      <c r="BI591" s="252"/>
      <c r="BJ591" s="252"/>
      <c r="BK591" s="252"/>
    </row>
    <row r="592" spans="1:63" s="1" customFormat="1" ht="15">
      <c r="A592" s="379" t="s">
        <v>262</v>
      </c>
      <c r="B592" s="380"/>
      <c r="C592" s="381"/>
      <c r="D592" s="30"/>
      <c r="E592" s="12"/>
      <c r="F592" s="9"/>
      <c r="G592" s="13"/>
      <c r="H592" s="13"/>
      <c r="I592" s="26"/>
      <c r="J592" s="13"/>
      <c r="K592" s="13"/>
      <c r="L592" s="13"/>
      <c r="M592" s="13"/>
      <c r="N592" s="13"/>
      <c r="O592" s="13"/>
      <c r="P592" s="13"/>
      <c r="Q592" s="15"/>
      <c r="R592" s="12"/>
      <c r="S592" s="9"/>
      <c r="T592" s="13"/>
      <c r="U592" s="13"/>
      <c r="V592" s="26"/>
      <c r="W592" s="379" t="s">
        <v>53</v>
      </c>
      <c r="X592" s="380"/>
      <c r="Y592" s="381"/>
      <c r="Z592" s="16"/>
      <c r="AA592" s="16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6"/>
      <c r="AP592" s="16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E592" s="13"/>
      <c r="BF592" s="13"/>
      <c r="BG592" s="13"/>
      <c r="BH592" s="13"/>
      <c r="BI592" s="13"/>
      <c r="BJ592" s="13"/>
      <c r="BK592" s="13"/>
    </row>
    <row r="593" spans="1:63" s="1" customFormat="1" ht="15">
      <c r="A593" s="379" t="s">
        <v>264</v>
      </c>
      <c r="B593" s="380"/>
      <c r="C593" s="381"/>
      <c r="D593" s="30"/>
      <c r="E593" s="12">
        <v>150</v>
      </c>
      <c r="F593" s="9"/>
      <c r="G593" s="13"/>
      <c r="H593" s="13"/>
      <c r="I593" s="26"/>
      <c r="J593" s="13"/>
      <c r="K593" s="13"/>
      <c r="L593" s="13"/>
      <c r="M593" s="13"/>
      <c r="N593" s="13"/>
      <c r="O593" s="13"/>
      <c r="P593" s="13"/>
      <c r="Q593" s="15"/>
      <c r="R593" s="12">
        <v>250</v>
      </c>
      <c r="S593" s="9"/>
      <c r="T593" s="13"/>
      <c r="U593" s="16"/>
      <c r="V593" s="24"/>
      <c r="W593" s="379" t="s">
        <v>205</v>
      </c>
      <c r="X593" s="380"/>
      <c r="Y593" s="381"/>
      <c r="Z593" s="16"/>
      <c r="AA593" s="16" t="s">
        <v>90</v>
      </c>
      <c r="AB593" s="13"/>
      <c r="AC593" s="16"/>
      <c r="AD593" s="16"/>
      <c r="AE593" s="13"/>
      <c r="AF593" s="13"/>
      <c r="AG593" s="16"/>
      <c r="AH593" s="16"/>
      <c r="AI593" s="13"/>
      <c r="AJ593" s="13"/>
      <c r="AK593" s="16"/>
      <c r="AL593" s="16"/>
      <c r="AM593" s="16"/>
      <c r="AN593" s="16"/>
      <c r="AO593" s="16"/>
      <c r="AP593" s="16" t="s">
        <v>116</v>
      </c>
      <c r="AQ593" s="13"/>
      <c r="AR593" s="16"/>
      <c r="AS593" s="16"/>
      <c r="AT593" s="13"/>
      <c r="AU593" s="13"/>
      <c r="AV593" s="16"/>
      <c r="AW593" s="16"/>
      <c r="AX593" s="13"/>
      <c r="AY593" s="13"/>
      <c r="AZ593" s="16"/>
      <c r="BA593" s="16"/>
      <c r="BB593" s="16"/>
      <c r="BC593" s="16"/>
      <c r="BE593" s="13"/>
      <c r="BF593" s="13"/>
      <c r="BG593" s="13"/>
      <c r="BH593" s="13"/>
      <c r="BI593" s="13"/>
      <c r="BJ593" s="13"/>
      <c r="BK593" s="13"/>
    </row>
    <row r="594" spans="1:63" s="1" customFormat="1" ht="15">
      <c r="A594" s="382" t="s">
        <v>69</v>
      </c>
      <c r="B594" s="383"/>
      <c r="C594" s="384"/>
      <c r="D594" s="29">
        <v>40</v>
      </c>
      <c r="E594" s="14">
        <v>30</v>
      </c>
      <c r="F594" s="9"/>
      <c r="G594" s="13"/>
      <c r="H594" s="13"/>
      <c r="I594" s="26"/>
      <c r="J594" s="13"/>
      <c r="K594" s="13"/>
      <c r="L594" s="13"/>
      <c r="M594" s="13"/>
      <c r="N594" s="13"/>
      <c r="O594" s="13"/>
      <c r="P594" s="13"/>
      <c r="Q594" s="245">
        <v>66.8</v>
      </c>
      <c r="R594" s="14">
        <v>50</v>
      </c>
      <c r="S594" s="9"/>
      <c r="T594" s="13"/>
      <c r="U594" s="13"/>
      <c r="V594" s="26"/>
      <c r="W594" s="382" t="s">
        <v>69</v>
      </c>
      <c r="X594" s="383"/>
      <c r="Y594" s="384"/>
      <c r="Z594" s="43" t="s">
        <v>103</v>
      </c>
      <c r="AA594" s="13">
        <v>18</v>
      </c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43" t="s">
        <v>137</v>
      </c>
      <c r="AP594" s="13">
        <v>30</v>
      </c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E594" s="13"/>
      <c r="BF594" s="13"/>
      <c r="BG594" s="13"/>
      <c r="BH594" s="13"/>
      <c r="BI594" s="13"/>
      <c r="BJ594" s="13"/>
      <c r="BK594" s="13"/>
    </row>
    <row r="595" spans="1:63" s="1" customFormat="1" ht="15">
      <c r="A595" s="382" t="s">
        <v>48</v>
      </c>
      <c r="B595" s="383"/>
      <c r="C595" s="384"/>
      <c r="D595" s="23">
        <v>7.5</v>
      </c>
      <c r="E595" s="14">
        <v>6</v>
      </c>
      <c r="F595" s="9"/>
      <c r="G595" s="13"/>
      <c r="H595" s="13"/>
      <c r="I595" s="26"/>
      <c r="J595" s="13"/>
      <c r="K595" s="13"/>
      <c r="L595" s="13"/>
      <c r="M595" s="13"/>
      <c r="N595" s="13"/>
      <c r="O595" s="13"/>
      <c r="P595" s="13"/>
      <c r="Q595" s="9">
        <v>12.5</v>
      </c>
      <c r="R595" s="14">
        <v>10</v>
      </c>
      <c r="S595" s="9"/>
      <c r="T595" s="13"/>
      <c r="U595" s="13"/>
      <c r="V595" s="26"/>
      <c r="W595" s="382" t="s">
        <v>48</v>
      </c>
      <c r="X595" s="383"/>
      <c r="Y595" s="384"/>
      <c r="Z595" s="13">
        <v>7.5</v>
      </c>
      <c r="AA595" s="13">
        <v>6</v>
      </c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>
        <v>13</v>
      </c>
      <c r="AP595" s="13">
        <v>10</v>
      </c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E595" s="13"/>
      <c r="BF595" s="13"/>
      <c r="BG595" s="13"/>
      <c r="BH595" s="13"/>
      <c r="BI595" s="13"/>
      <c r="BJ595" s="13"/>
      <c r="BK595" s="13"/>
    </row>
    <row r="596" spans="1:63" s="1" customFormat="1" ht="20.25" customHeight="1">
      <c r="A596" s="382" t="s">
        <v>18</v>
      </c>
      <c r="B596" s="383"/>
      <c r="C596" s="384"/>
      <c r="D596" s="23">
        <v>7.2</v>
      </c>
      <c r="E596" s="14">
        <v>6</v>
      </c>
      <c r="F596" s="9"/>
      <c r="G596" s="13"/>
      <c r="H596" s="13"/>
      <c r="I596" s="26"/>
      <c r="J596" s="13"/>
      <c r="K596" s="13"/>
      <c r="L596" s="13"/>
      <c r="M596" s="13"/>
      <c r="N596" s="13"/>
      <c r="O596" s="13"/>
      <c r="P596" s="13"/>
      <c r="Q596" s="9">
        <v>12</v>
      </c>
      <c r="R596" s="14">
        <v>10</v>
      </c>
      <c r="S596" s="9"/>
      <c r="T596" s="13"/>
      <c r="U596" s="13"/>
      <c r="V596" s="26"/>
      <c r="W596" s="382" t="s">
        <v>18</v>
      </c>
      <c r="X596" s="383"/>
      <c r="Y596" s="384"/>
      <c r="Z596" s="13">
        <v>7.2</v>
      </c>
      <c r="AA596" s="13">
        <v>6</v>
      </c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>
        <v>12</v>
      </c>
      <c r="AP596" s="13">
        <v>10</v>
      </c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E596" s="13"/>
      <c r="BF596" s="13"/>
      <c r="BG596" s="13"/>
      <c r="BH596" s="13"/>
      <c r="BI596" s="13"/>
      <c r="BJ596" s="13"/>
      <c r="BK596" s="13"/>
    </row>
    <row r="597" spans="1:63" s="1" customFormat="1" ht="16.5" customHeight="1">
      <c r="A597" s="382" t="s">
        <v>19</v>
      </c>
      <c r="B597" s="383"/>
      <c r="C597" s="384"/>
      <c r="D597" s="23">
        <v>1.5</v>
      </c>
      <c r="E597" s="14">
        <v>1.5</v>
      </c>
      <c r="F597" s="9"/>
      <c r="G597" s="13"/>
      <c r="H597" s="13"/>
      <c r="I597" s="26"/>
      <c r="J597" s="13"/>
      <c r="K597" s="13"/>
      <c r="L597" s="13"/>
      <c r="M597" s="13"/>
      <c r="N597" s="13"/>
      <c r="O597" s="13"/>
      <c r="P597" s="13"/>
      <c r="Q597" s="9">
        <v>2.5</v>
      </c>
      <c r="R597" s="14">
        <v>2.5</v>
      </c>
      <c r="S597" s="9"/>
      <c r="T597" s="13"/>
      <c r="U597" s="13"/>
      <c r="V597" s="26"/>
      <c r="W597" s="382" t="s">
        <v>28</v>
      </c>
      <c r="X597" s="383"/>
      <c r="Y597" s="384"/>
      <c r="Z597" s="13">
        <v>3</v>
      </c>
      <c r="AA597" s="13">
        <v>3</v>
      </c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>
        <v>5</v>
      </c>
      <c r="AP597" s="13">
        <v>5</v>
      </c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E597" s="13"/>
      <c r="BF597" s="13"/>
      <c r="BG597" s="13"/>
      <c r="BH597" s="13"/>
      <c r="BI597" s="13"/>
      <c r="BJ597" s="13"/>
      <c r="BK597" s="13"/>
    </row>
    <row r="598" spans="1:63" s="1" customFormat="1" ht="15">
      <c r="A598" s="382" t="s">
        <v>263</v>
      </c>
      <c r="B598" s="383"/>
      <c r="C598" s="384"/>
      <c r="D598" s="23">
        <v>112.5</v>
      </c>
      <c r="E598" s="14">
        <v>112.5</v>
      </c>
      <c r="F598" s="9"/>
      <c r="G598" s="13"/>
      <c r="H598" s="13"/>
      <c r="I598" s="26"/>
      <c r="J598" s="13"/>
      <c r="K598" s="13"/>
      <c r="L598" s="13"/>
      <c r="M598" s="13"/>
      <c r="N598" s="13"/>
      <c r="O598" s="13"/>
      <c r="P598" s="13"/>
      <c r="Q598" s="9">
        <v>187.5</v>
      </c>
      <c r="R598" s="14">
        <v>187.5</v>
      </c>
      <c r="S598" s="9"/>
      <c r="T598" s="13"/>
      <c r="U598" s="13"/>
      <c r="V598" s="26"/>
      <c r="W598" s="382" t="s">
        <v>66</v>
      </c>
      <c r="X598" s="383"/>
      <c r="Y598" s="384"/>
      <c r="Z598" s="13">
        <v>120</v>
      </c>
      <c r="AA598" s="13">
        <v>120</v>
      </c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>
        <v>200</v>
      </c>
      <c r="AP598" s="13">
        <v>200</v>
      </c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E598" s="13"/>
      <c r="BF598" s="13"/>
      <c r="BG598" s="13"/>
      <c r="BH598" s="13"/>
      <c r="BI598" s="13"/>
      <c r="BJ598" s="13"/>
      <c r="BK598" s="13"/>
    </row>
    <row r="599" spans="1:63" s="1" customFormat="1" ht="15">
      <c r="A599" s="382"/>
      <c r="B599" s="383"/>
      <c r="C599" s="384"/>
      <c r="D599" s="84"/>
      <c r="E599" s="77"/>
      <c r="F599" s="80"/>
      <c r="G599" s="81"/>
      <c r="H599" s="81"/>
      <c r="I599" s="265"/>
      <c r="J599" s="223"/>
      <c r="K599" s="224"/>
      <c r="L599" s="224"/>
      <c r="M599" s="224"/>
      <c r="N599" s="224"/>
      <c r="O599" s="224"/>
      <c r="P599" s="225"/>
      <c r="Q599" s="84"/>
      <c r="R599" s="77"/>
      <c r="S599" s="80"/>
      <c r="T599" s="81"/>
      <c r="U599" s="81"/>
      <c r="V599" s="79"/>
      <c r="W599" s="405"/>
      <c r="X599" s="405"/>
      <c r="Y599" s="405"/>
      <c r="Z599" s="68"/>
      <c r="AA599" s="68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68"/>
      <c r="AP599" s="68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69"/>
      <c r="BE599" s="223"/>
      <c r="BF599" s="224"/>
      <c r="BG599" s="224"/>
      <c r="BH599" s="224"/>
      <c r="BI599" s="224"/>
      <c r="BJ599" s="224"/>
      <c r="BK599" s="225"/>
    </row>
    <row r="600" spans="1:63" s="1" customFormat="1" ht="16.5" customHeight="1">
      <c r="A600" s="379" t="s">
        <v>265</v>
      </c>
      <c r="B600" s="380"/>
      <c r="C600" s="381"/>
      <c r="D600" s="30"/>
      <c r="E600" s="12">
        <v>15</v>
      </c>
      <c r="F600" s="15"/>
      <c r="G600" s="16"/>
      <c r="H600" s="16"/>
      <c r="I600" s="24"/>
      <c r="J600" s="16"/>
      <c r="K600" s="16"/>
      <c r="L600" s="16"/>
      <c r="M600" s="16"/>
      <c r="N600" s="16"/>
      <c r="O600" s="16"/>
      <c r="P600" s="16"/>
      <c r="Q600" s="248"/>
      <c r="R600" s="12">
        <v>25</v>
      </c>
      <c r="S600" s="15"/>
      <c r="T600" s="16"/>
      <c r="U600" s="16"/>
      <c r="V600" s="24"/>
      <c r="W600" s="382" t="s">
        <v>93</v>
      </c>
      <c r="X600" s="383"/>
      <c r="Y600" s="384"/>
      <c r="Z600" s="13">
        <v>5</v>
      </c>
      <c r="AA600" s="16">
        <v>5</v>
      </c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41"/>
      <c r="AP600" s="16">
        <v>5</v>
      </c>
      <c r="AQ600" s="16"/>
      <c r="AR600" s="16"/>
      <c r="AS600" s="16"/>
      <c r="AT600" s="13"/>
      <c r="AU600" s="16"/>
      <c r="AV600" s="16"/>
      <c r="AW600" s="13"/>
      <c r="AX600" s="13"/>
      <c r="AY600" s="16"/>
      <c r="AZ600" s="16"/>
      <c r="BA600" s="13"/>
      <c r="BB600" s="13"/>
      <c r="BC600" s="13"/>
      <c r="BE600" s="16"/>
      <c r="BF600" s="16"/>
      <c r="BG600" s="16"/>
      <c r="BH600" s="16"/>
      <c r="BI600" s="16"/>
      <c r="BJ600" s="16"/>
      <c r="BK600" s="16"/>
    </row>
    <row r="601" spans="1:63" s="1" customFormat="1" ht="16.5" customHeight="1">
      <c r="A601" s="379" t="s">
        <v>33</v>
      </c>
      <c r="B601" s="391"/>
      <c r="C601" s="392"/>
      <c r="D601" s="30">
        <v>5</v>
      </c>
      <c r="E601" s="12">
        <v>5</v>
      </c>
      <c r="F601" s="15"/>
      <c r="G601" s="16"/>
      <c r="H601" s="16"/>
      <c r="I601" s="24"/>
      <c r="J601" s="16"/>
      <c r="K601" s="16"/>
      <c r="L601" s="16"/>
      <c r="M601" s="16"/>
      <c r="N601" s="16"/>
      <c r="O601" s="16"/>
      <c r="P601" s="16"/>
      <c r="Q601" s="248">
        <v>8</v>
      </c>
      <c r="R601" s="12">
        <v>8</v>
      </c>
      <c r="S601" s="15"/>
      <c r="T601" s="16"/>
      <c r="U601" s="16"/>
      <c r="V601" s="24"/>
      <c r="W601" s="59"/>
      <c r="X601" s="60"/>
      <c r="Y601" s="61"/>
      <c r="Z601" s="13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41"/>
      <c r="AP601" s="16"/>
      <c r="AQ601" s="16"/>
      <c r="AR601" s="16"/>
      <c r="AS601" s="16"/>
      <c r="AT601" s="13"/>
      <c r="AU601" s="16"/>
      <c r="AV601" s="16"/>
      <c r="AW601" s="13"/>
      <c r="AX601" s="13"/>
      <c r="AY601" s="16"/>
      <c r="AZ601" s="16"/>
      <c r="BA601" s="13"/>
      <c r="BB601" s="13"/>
      <c r="BC601" s="13"/>
      <c r="BE601" s="16"/>
      <c r="BF601" s="16"/>
      <c r="BG601" s="16"/>
      <c r="BH601" s="16"/>
      <c r="BI601" s="16"/>
      <c r="BJ601" s="16"/>
      <c r="BK601" s="16"/>
    </row>
    <row r="602" spans="1:63" s="1" customFormat="1" ht="16.5" customHeight="1">
      <c r="A602" s="379" t="s">
        <v>66</v>
      </c>
      <c r="B602" s="391"/>
      <c r="C602" s="392"/>
      <c r="D602" s="30">
        <v>10</v>
      </c>
      <c r="E602" s="12">
        <v>10</v>
      </c>
      <c r="F602" s="15"/>
      <c r="G602" s="16"/>
      <c r="H602" s="16"/>
      <c r="I602" s="24"/>
      <c r="J602" s="16"/>
      <c r="K602" s="16"/>
      <c r="L602" s="16"/>
      <c r="M602" s="16"/>
      <c r="N602" s="16"/>
      <c r="O602" s="16"/>
      <c r="P602" s="16"/>
      <c r="Q602" s="248">
        <v>16</v>
      </c>
      <c r="R602" s="12">
        <v>16</v>
      </c>
      <c r="S602" s="15"/>
      <c r="T602" s="16"/>
      <c r="U602" s="16"/>
      <c r="V602" s="24"/>
      <c r="W602" s="59"/>
      <c r="X602" s="60"/>
      <c r="Y602" s="61"/>
      <c r="Z602" s="13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41"/>
      <c r="AP602" s="16"/>
      <c r="AQ602" s="16"/>
      <c r="AR602" s="16"/>
      <c r="AS602" s="16"/>
      <c r="AT602" s="13"/>
      <c r="AU602" s="16"/>
      <c r="AV602" s="16"/>
      <c r="AW602" s="13"/>
      <c r="AX602" s="13"/>
      <c r="AY602" s="16"/>
      <c r="AZ602" s="16"/>
      <c r="BA602" s="13"/>
      <c r="BB602" s="13"/>
      <c r="BC602" s="13"/>
      <c r="BE602" s="16"/>
      <c r="BF602" s="16"/>
      <c r="BG602" s="16"/>
      <c r="BH602" s="16"/>
      <c r="BI602" s="16"/>
      <c r="BJ602" s="16"/>
      <c r="BK602" s="16"/>
    </row>
    <row r="603" spans="1:63" s="1" customFormat="1" ht="16.5" customHeight="1">
      <c r="A603" s="379" t="s">
        <v>34</v>
      </c>
      <c r="B603" s="391"/>
      <c r="C603" s="392"/>
      <c r="D603" s="30"/>
      <c r="E603" s="12">
        <v>0.1</v>
      </c>
      <c r="F603" s="15"/>
      <c r="G603" s="16"/>
      <c r="H603" s="16"/>
      <c r="I603" s="24"/>
      <c r="J603" s="16"/>
      <c r="K603" s="16"/>
      <c r="L603" s="16"/>
      <c r="M603" s="16"/>
      <c r="N603" s="16"/>
      <c r="O603" s="16"/>
      <c r="P603" s="16"/>
      <c r="Q603" s="248"/>
      <c r="R603" s="12">
        <v>0.18</v>
      </c>
      <c r="S603" s="15"/>
      <c r="T603" s="16"/>
      <c r="U603" s="16"/>
      <c r="V603" s="24"/>
      <c r="W603" s="59"/>
      <c r="X603" s="60"/>
      <c r="Y603" s="61"/>
      <c r="Z603" s="13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41"/>
      <c r="AP603" s="16"/>
      <c r="AQ603" s="16"/>
      <c r="AR603" s="16"/>
      <c r="AS603" s="16"/>
      <c r="AT603" s="13"/>
      <c r="AU603" s="16"/>
      <c r="AV603" s="16"/>
      <c r="AW603" s="13"/>
      <c r="AX603" s="13"/>
      <c r="AY603" s="16"/>
      <c r="AZ603" s="16"/>
      <c r="BA603" s="13"/>
      <c r="BB603" s="13"/>
      <c r="BC603" s="13"/>
      <c r="BE603" s="16"/>
      <c r="BF603" s="16"/>
      <c r="BG603" s="16"/>
      <c r="BH603" s="16"/>
      <c r="BI603" s="16"/>
      <c r="BJ603" s="16"/>
      <c r="BK603" s="16"/>
    </row>
    <row r="604" spans="1:63" s="1" customFormat="1" ht="15">
      <c r="A604" s="382" t="s">
        <v>258</v>
      </c>
      <c r="B604" s="383"/>
      <c r="C604" s="384"/>
      <c r="D604" s="23">
        <v>0.3</v>
      </c>
      <c r="E604" s="14">
        <v>0.3</v>
      </c>
      <c r="F604" s="9"/>
      <c r="G604" s="13"/>
      <c r="H604" s="13"/>
      <c r="I604" s="26"/>
      <c r="J604" s="13"/>
      <c r="K604" s="13"/>
      <c r="L604" s="13"/>
      <c r="M604" s="13"/>
      <c r="N604" s="13"/>
      <c r="O604" s="13"/>
      <c r="P604" s="13"/>
      <c r="Q604" s="9">
        <v>0.6</v>
      </c>
      <c r="R604" s="14">
        <v>0.6</v>
      </c>
      <c r="S604" s="9"/>
      <c r="T604" s="13"/>
      <c r="U604" s="16"/>
      <c r="V604" s="24"/>
      <c r="W604" s="382" t="s">
        <v>28</v>
      </c>
      <c r="X604" s="383"/>
      <c r="Y604" s="384"/>
      <c r="Z604" s="13">
        <v>6</v>
      </c>
      <c r="AA604" s="13">
        <v>6</v>
      </c>
      <c r="AB604" s="13"/>
      <c r="AC604" s="16"/>
      <c r="AD604" s="16"/>
      <c r="AE604" s="13"/>
      <c r="AF604" s="13"/>
      <c r="AG604" s="16"/>
      <c r="AH604" s="16"/>
      <c r="AI604" s="13"/>
      <c r="AJ604" s="13"/>
      <c r="AK604" s="16"/>
      <c r="AL604" s="16"/>
      <c r="AM604" s="16"/>
      <c r="AN604" s="16"/>
      <c r="AO604" s="13">
        <v>8</v>
      </c>
      <c r="AP604" s="13">
        <v>8</v>
      </c>
      <c r="AQ604" s="13"/>
      <c r="AR604" s="16"/>
      <c r="AS604" s="16"/>
      <c r="AT604" s="13"/>
      <c r="AU604" s="13"/>
      <c r="AV604" s="16"/>
      <c r="AW604" s="16"/>
      <c r="AX604" s="13"/>
      <c r="AY604" s="13"/>
      <c r="AZ604" s="16"/>
      <c r="BA604" s="16"/>
      <c r="BB604" s="16"/>
      <c r="BC604" s="16"/>
      <c r="BE604" s="13"/>
      <c r="BF604" s="13"/>
      <c r="BG604" s="13"/>
      <c r="BH604" s="13"/>
      <c r="BI604" s="13"/>
      <c r="BJ604" s="13"/>
      <c r="BK604" s="13"/>
    </row>
    <row r="605" spans="1:63" s="1" customFormat="1" ht="16.5" customHeight="1">
      <c r="A605" s="379"/>
      <c r="B605" s="391"/>
      <c r="C605" s="392"/>
      <c r="D605" s="84"/>
      <c r="E605" s="77"/>
      <c r="F605" s="80">
        <v>1.61</v>
      </c>
      <c r="G605" s="81">
        <v>1.7</v>
      </c>
      <c r="H605" s="81">
        <v>10.28</v>
      </c>
      <c r="I605" s="265">
        <v>72.85</v>
      </c>
      <c r="J605" s="223">
        <v>0.85</v>
      </c>
      <c r="K605" s="224">
        <v>6.1</v>
      </c>
      <c r="L605" s="224">
        <v>4.6</v>
      </c>
      <c r="M605" s="224">
        <v>20.56</v>
      </c>
      <c r="N605" s="224">
        <v>54.36</v>
      </c>
      <c r="O605" s="224">
        <v>20.85</v>
      </c>
      <c r="P605" s="225">
        <v>0.78</v>
      </c>
      <c r="Q605" s="84"/>
      <c r="R605" s="77"/>
      <c r="S605" s="80">
        <v>2.68</v>
      </c>
      <c r="T605" s="81">
        <v>2.83</v>
      </c>
      <c r="U605" s="81">
        <v>17.14</v>
      </c>
      <c r="V605" s="79">
        <v>114.89</v>
      </c>
      <c r="W605" s="405"/>
      <c r="X605" s="405"/>
      <c r="Y605" s="405"/>
      <c r="Z605" s="68"/>
      <c r="AA605" s="68"/>
      <c r="AB605" s="81">
        <v>62.05</v>
      </c>
      <c r="AC605" s="81">
        <v>288.79</v>
      </c>
      <c r="AD605" s="81">
        <v>14.7</v>
      </c>
      <c r="AE605" s="81">
        <v>16.2</v>
      </c>
      <c r="AF605" s="81">
        <v>39.99</v>
      </c>
      <c r="AG605" s="81">
        <v>0.65</v>
      </c>
      <c r="AH605" s="81"/>
      <c r="AI605" s="81">
        <v>729</v>
      </c>
      <c r="AJ605" s="81">
        <v>0.84</v>
      </c>
      <c r="AK605" s="81">
        <v>0.067</v>
      </c>
      <c r="AL605" s="81">
        <v>0.037</v>
      </c>
      <c r="AM605" s="81">
        <v>0.71</v>
      </c>
      <c r="AN605" s="81">
        <v>4.95</v>
      </c>
      <c r="AO605" s="68"/>
      <c r="AP605" s="68"/>
      <c r="AQ605" s="81">
        <v>103.42</v>
      </c>
      <c r="AR605" s="81">
        <v>481.32</v>
      </c>
      <c r="AS605" s="81">
        <v>24.6</v>
      </c>
      <c r="AT605" s="81">
        <v>27</v>
      </c>
      <c r="AU605" s="81">
        <v>66.65</v>
      </c>
      <c r="AV605" s="81">
        <v>1.08</v>
      </c>
      <c r="AW605" s="81"/>
      <c r="AX605" s="81">
        <v>1215</v>
      </c>
      <c r="AY605" s="81">
        <v>1.415</v>
      </c>
      <c r="AZ605" s="81">
        <v>0.115</v>
      </c>
      <c r="BA605" s="81">
        <v>0.062</v>
      </c>
      <c r="BB605" s="81">
        <v>1.182</v>
      </c>
      <c r="BC605" s="81">
        <v>8.25</v>
      </c>
      <c r="BD605" s="69"/>
      <c r="BE605" s="223">
        <v>0.09</v>
      </c>
      <c r="BF605" s="224">
        <v>6.6</v>
      </c>
      <c r="BG605" s="224">
        <v>5</v>
      </c>
      <c r="BH605" s="224">
        <v>21.38</v>
      </c>
      <c r="BI605" s="224">
        <v>56.62</v>
      </c>
      <c r="BJ605" s="224">
        <v>21.58</v>
      </c>
      <c r="BK605" s="225">
        <v>0.88</v>
      </c>
    </row>
    <row r="606" spans="1:63" s="1" customFormat="1" ht="15">
      <c r="A606" s="379" t="s">
        <v>326</v>
      </c>
      <c r="B606" s="380"/>
      <c r="C606" s="381"/>
      <c r="D606" s="23" t="s">
        <v>146</v>
      </c>
      <c r="E606" s="12">
        <v>60</v>
      </c>
      <c r="F606" s="9"/>
      <c r="G606" s="13"/>
      <c r="H606" s="13"/>
      <c r="I606" s="26"/>
      <c r="J606" s="13"/>
      <c r="K606" s="13"/>
      <c r="L606" s="13"/>
      <c r="M606" s="13"/>
      <c r="N606" s="13"/>
      <c r="O606" s="13"/>
      <c r="P606" s="13"/>
      <c r="Q606" s="9" t="s">
        <v>327</v>
      </c>
      <c r="R606" s="12">
        <v>80</v>
      </c>
      <c r="S606" s="15"/>
      <c r="T606" s="16"/>
      <c r="U606" s="16"/>
      <c r="V606" s="12"/>
      <c r="W606" s="379" t="s">
        <v>181</v>
      </c>
      <c r="X606" s="380"/>
      <c r="Y606" s="381"/>
      <c r="Z606" s="13">
        <v>74</v>
      </c>
      <c r="AA606" s="16">
        <v>60</v>
      </c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3">
        <v>99</v>
      </c>
      <c r="AP606" s="16">
        <v>80</v>
      </c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E606" s="13"/>
      <c r="BF606" s="13"/>
      <c r="BG606" s="13"/>
      <c r="BH606" s="13"/>
      <c r="BI606" s="13"/>
      <c r="BJ606" s="13"/>
      <c r="BK606" s="13"/>
    </row>
    <row r="607" spans="1:63" ht="15.75" customHeight="1">
      <c r="A607" s="402" t="s">
        <v>343</v>
      </c>
      <c r="B607" s="402"/>
      <c r="C607" s="402"/>
      <c r="D607" s="183">
        <v>177</v>
      </c>
      <c r="E607" s="183">
        <v>157</v>
      </c>
      <c r="F607" s="74"/>
      <c r="G607" s="68"/>
      <c r="H607" s="68"/>
      <c r="I607" s="75"/>
      <c r="J607" s="251"/>
      <c r="K607" s="251"/>
      <c r="L607" s="251"/>
      <c r="M607" s="251"/>
      <c r="N607" s="251"/>
      <c r="O607" s="251"/>
      <c r="P607" s="251"/>
      <c r="Q607" s="74">
        <v>236</v>
      </c>
      <c r="R607" s="77">
        <v>209</v>
      </c>
      <c r="S607" s="74"/>
      <c r="T607" s="68"/>
      <c r="U607" s="81"/>
      <c r="V607" s="81"/>
      <c r="W607" s="403" t="s">
        <v>196</v>
      </c>
      <c r="X607" s="403"/>
      <c r="Y607" s="403"/>
      <c r="Z607" s="68">
        <v>45</v>
      </c>
      <c r="AA607" s="68">
        <v>44</v>
      </c>
      <c r="AB607" s="68"/>
      <c r="AC607" s="81"/>
      <c r="AD607" s="81"/>
      <c r="AE607" s="68"/>
      <c r="AF607" s="68"/>
      <c r="AG607" s="81"/>
      <c r="AH607" s="81"/>
      <c r="AI607" s="68"/>
      <c r="AJ607" s="68"/>
      <c r="AK607" s="81"/>
      <c r="AL607" s="81"/>
      <c r="AM607" s="81"/>
      <c r="AN607" s="81"/>
      <c r="AO607" s="68">
        <v>60</v>
      </c>
      <c r="AP607" s="68">
        <v>59</v>
      </c>
      <c r="AQ607" s="68"/>
      <c r="AR607" s="81"/>
      <c r="AS607" s="81"/>
      <c r="AT607" s="68"/>
      <c r="AU607" s="68"/>
      <c r="AV607" s="81"/>
      <c r="AW607" s="81"/>
      <c r="AX607" s="68"/>
      <c r="AY607" s="68"/>
      <c r="AZ607" s="81"/>
      <c r="BA607" s="81"/>
      <c r="BB607" s="81"/>
      <c r="BC607" s="81"/>
      <c r="BE607" s="251"/>
      <c r="BF607" s="251"/>
      <c r="BG607" s="251"/>
      <c r="BH607" s="251"/>
      <c r="BI607" s="251"/>
      <c r="BJ607" s="251"/>
      <c r="BK607" s="251"/>
    </row>
    <row r="608" spans="1:63" s="1" customFormat="1" ht="15">
      <c r="A608" s="510"/>
      <c r="B608" s="511"/>
      <c r="C608" s="512"/>
      <c r="D608" s="23"/>
      <c r="E608" s="14"/>
      <c r="F608" s="15">
        <v>13.24</v>
      </c>
      <c r="G608" s="16">
        <v>10.94</v>
      </c>
      <c r="H608" s="16">
        <v>3.52</v>
      </c>
      <c r="I608" s="24">
        <v>165</v>
      </c>
      <c r="J608" s="16">
        <v>0.04</v>
      </c>
      <c r="K608" s="16">
        <v>0.01</v>
      </c>
      <c r="L608" s="16">
        <v>32</v>
      </c>
      <c r="M608" s="16">
        <v>40.9</v>
      </c>
      <c r="N608" s="16">
        <v>99.7</v>
      </c>
      <c r="O608" s="16">
        <v>15.2</v>
      </c>
      <c r="P608" s="16">
        <v>1.21</v>
      </c>
      <c r="Q608" s="15"/>
      <c r="R608" s="12"/>
      <c r="S608" s="15">
        <v>17.65</v>
      </c>
      <c r="T608" s="16">
        <v>14.58</v>
      </c>
      <c r="U608" s="16">
        <v>4.79</v>
      </c>
      <c r="V608" s="12">
        <v>174</v>
      </c>
      <c r="W608" s="510" t="s">
        <v>221</v>
      </c>
      <c r="X608" s="511"/>
      <c r="Y608" s="512"/>
      <c r="Z608" s="13">
        <v>52</v>
      </c>
      <c r="AA608" s="13">
        <v>38</v>
      </c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>
        <v>69</v>
      </c>
      <c r="AP608" s="13">
        <v>50</v>
      </c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E608" s="16">
        <v>0.05</v>
      </c>
      <c r="BF608" s="16">
        <v>0.02</v>
      </c>
      <c r="BG608" s="16">
        <v>43</v>
      </c>
      <c r="BH608" s="16">
        <v>54.5</v>
      </c>
      <c r="BI608" s="16">
        <v>132.9</v>
      </c>
      <c r="BJ608" s="16">
        <v>20.3</v>
      </c>
      <c r="BK608" s="16">
        <v>1.62</v>
      </c>
    </row>
    <row r="609" spans="1:63" s="1" customFormat="1" ht="15">
      <c r="A609" s="379" t="s">
        <v>328</v>
      </c>
      <c r="B609" s="380"/>
      <c r="C609" s="381"/>
      <c r="D609" s="23"/>
      <c r="E609" s="12">
        <v>60</v>
      </c>
      <c r="F609" s="15"/>
      <c r="G609" s="16"/>
      <c r="H609" s="16"/>
      <c r="I609" s="24"/>
      <c r="J609" s="16"/>
      <c r="K609" s="16"/>
      <c r="L609" s="16"/>
      <c r="M609" s="16"/>
      <c r="N609" s="16"/>
      <c r="O609" s="16"/>
      <c r="P609" s="16"/>
      <c r="Q609" s="9"/>
      <c r="R609" s="12">
        <v>60</v>
      </c>
      <c r="S609" s="15"/>
      <c r="T609" s="16"/>
      <c r="U609" s="16"/>
      <c r="V609" s="12"/>
      <c r="W609" s="382" t="s">
        <v>11</v>
      </c>
      <c r="X609" s="383"/>
      <c r="Y609" s="384"/>
      <c r="Z609" s="13">
        <v>11</v>
      </c>
      <c r="AA609" s="13">
        <v>11</v>
      </c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>
        <v>14</v>
      </c>
      <c r="AP609" s="13">
        <v>14</v>
      </c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E609" s="16"/>
      <c r="BF609" s="16"/>
      <c r="BG609" s="16"/>
      <c r="BH609" s="16"/>
      <c r="BI609" s="16"/>
      <c r="BJ609" s="16"/>
      <c r="BK609" s="16"/>
    </row>
    <row r="610" spans="1:63" s="1" customFormat="1" ht="15">
      <c r="A610" s="382" t="s">
        <v>31</v>
      </c>
      <c r="B610" s="383"/>
      <c r="C610" s="384"/>
      <c r="D610" s="183">
        <v>12.5</v>
      </c>
      <c r="E610" s="183">
        <v>12.5</v>
      </c>
      <c r="F610" s="15"/>
      <c r="G610" s="16"/>
      <c r="H610" s="16"/>
      <c r="I610" s="24"/>
      <c r="J610" s="16"/>
      <c r="K610" s="16"/>
      <c r="L610" s="16"/>
      <c r="M610" s="16"/>
      <c r="N610" s="16"/>
      <c r="O610" s="16"/>
      <c r="P610" s="16"/>
      <c r="Q610" s="226">
        <v>12.5</v>
      </c>
      <c r="R610" s="183">
        <v>12.5</v>
      </c>
      <c r="S610" s="15"/>
      <c r="T610" s="16"/>
      <c r="U610" s="16"/>
      <c r="V610" s="24"/>
      <c r="W610" s="382" t="s">
        <v>182</v>
      </c>
      <c r="X610" s="383"/>
      <c r="Y610" s="384"/>
      <c r="Z610" s="13">
        <v>14</v>
      </c>
      <c r="AA610" s="13">
        <v>14</v>
      </c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>
        <v>19</v>
      </c>
      <c r="AP610" s="13">
        <v>19</v>
      </c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E610" s="16"/>
      <c r="BF610" s="16"/>
      <c r="BG610" s="16"/>
      <c r="BH610" s="16"/>
      <c r="BI610" s="16"/>
      <c r="BJ610" s="16"/>
      <c r="BK610" s="16"/>
    </row>
    <row r="611" spans="1:63" s="1" customFormat="1" ht="15">
      <c r="A611" s="382" t="s">
        <v>21</v>
      </c>
      <c r="B611" s="383"/>
      <c r="C611" s="384"/>
      <c r="D611" s="183">
        <v>4.5</v>
      </c>
      <c r="E611" s="183">
        <v>4.5</v>
      </c>
      <c r="F611" s="15"/>
      <c r="G611" s="16"/>
      <c r="H611" s="16"/>
      <c r="I611" s="24"/>
      <c r="J611" s="16"/>
      <c r="K611" s="16"/>
      <c r="L611" s="16"/>
      <c r="M611" s="16"/>
      <c r="N611" s="16"/>
      <c r="O611" s="16"/>
      <c r="P611" s="16"/>
      <c r="Q611" s="226">
        <v>4.5</v>
      </c>
      <c r="R611" s="183">
        <v>4.5</v>
      </c>
      <c r="S611" s="15"/>
      <c r="T611" s="16"/>
      <c r="U611" s="16"/>
      <c r="V611" s="24"/>
      <c r="W611" s="382" t="s">
        <v>18</v>
      </c>
      <c r="X611" s="383"/>
      <c r="Y611" s="384"/>
      <c r="Z611" s="13">
        <v>5</v>
      </c>
      <c r="AA611" s="13">
        <v>5</v>
      </c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>
        <v>5</v>
      </c>
      <c r="AP611" s="13">
        <v>5</v>
      </c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E611" s="16"/>
      <c r="BF611" s="16"/>
      <c r="BG611" s="16"/>
      <c r="BH611" s="16"/>
      <c r="BI611" s="16"/>
      <c r="BJ611" s="16"/>
      <c r="BK611" s="16"/>
    </row>
    <row r="612" spans="1:63" s="1" customFormat="1" ht="15">
      <c r="A612" s="379" t="s">
        <v>66</v>
      </c>
      <c r="B612" s="380"/>
      <c r="C612" s="381"/>
      <c r="D612" s="183">
        <v>45</v>
      </c>
      <c r="E612" s="183">
        <v>45</v>
      </c>
      <c r="F612" s="15"/>
      <c r="G612" s="16"/>
      <c r="H612" s="16"/>
      <c r="I612" s="24"/>
      <c r="J612" s="16"/>
      <c r="K612" s="16"/>
      <c r="L612" s="16"/>
      <c r="M612" s="16"/>
      <c r="N612" s="16"/>
      <c r="O612" s="16"/>
      <c r="P612" s="16"/>
      <c r="Q612" s="226">
        <v>45</v>
      </c>
      <c r="R612" s="183">
        <v>45</v>
      </c>
      <c r="S612" s="15"/>
      <c r="T612" s="16"/>
      <c r="U612" s="16"/>
      <c r="V612" s="24"/>
      <c r="W612" s="382" t="s">
        <v>52</v>
      </c>
      <c r="X612" s="383"/>
      <c r="Y612" s="384"/>
      <c r="Z612" s="13">
        <v>6</v>
      </c>
      <c r="AA612" s="13">
        <v>6</v>
      </c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>
        <v>8</v>
      </c>
      <c r="AP612" s="13">
        <v>8</v>
      </c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E612" s="16"/>
      <c r="BF612" s="16"/>
      <c r="BG612" s="16"/>
      <c r="BH612" s="16"/>
      <c r="BI612" s="16"/>
      <c r="BJ612" s="16"/>
      <c r="BK612" s="16"/>
    </row>
    <row r="613" spans="1:63" s="1" customFormat="1" ht="15">
      <c r="A613" s="379"/>
      <c r="B613" s="380"/>
      <c r="C613" s="381"/>
      <c r="D613" s="23"/>
      <c r="E613" s="14"/>
      <c r="F613" s="15">
        <v>0.26</v>
      </c>
      <c r="G613" s="16">
        <v>0.74</v>
      </c>
      <c r="H613" s="16">
        <v>1.05</v>
      </c>
      <c r="I613" s="16">
        <v>12.01</v>
      </c>
      <c r="J613" s="15">
        <v>0.25</v>
      </c>
      <c r="K613" s="16">
        <v>0.01</v>
      </c>
      <c r="L613" s="16">
        <v>44</v>
      </c>
      <c r="M613" s="16">
        <v>37.3</v>
      </c>
      <c r="N613" s="16">
        <v>107.5</v>
      </c>
      <c r="O613" s="16">
        <v>14.6</v>
      </c>
      <c r="P613" s="266">
        <v>1.09</v>
      </c>
      <c r="Q613" s="23"/>
      <c r="R613" s="14"/>
      <c r="S613" s="15">
        <v>0.26</v>
      </c>
      <c r="T613" s="16">
        <v>0.74</v>
      </c>
      <c r="U613" s="24">
        <v>1.05</v>
      </c>
      <c r="V613" s="16">
        <v>12.01</v>
      </c>
      <c r="W613" s="383" t="s">
        <v>28</v>
      </c>
      <c r="X613" s="383"/>
      <c r="Y613" s="384"/>
      <c r="Z613" s="13">
        <v>4</v>
      </c>
      <c r="AA613" s="13">
        <v>4</v>
      </c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>
        <v>5</v>
      </c>
      <c r="AP613" s="13">
        <v>5</v>
      </c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E613" s="15">
        <v>0.34</v>
      </c>
      <c r="BF613" s="16">
        <v>10.06</v>
      </c>
      <c r="BG613" s="16">
        <v>59</v>
      </c>
      <c r="BH613" s="16">
        <v>49.7</v>
      </c>
      <c r="BI613" s="16">
        <v>143.3</v>
      </c>
      <c r="BJ613" s="16">
        <v>19.5</v>
      </c>
      <c r="BK613" s="266">
        <v>1.46</v>
      </c>
    </row>
    <row r="614" spans="1:63" s="1" customFormat="1" ht="15">
      <c r="A614" s="404" t="s">
        <v>96</v>
      </c>
      <c r="B614" s="404"/>
      <c r="C614" s="404"/>
      <c r="D614" s="84"/>
      <c r="E614" s="79"/>
      <c r="F614" s="74"/>
      <c r="G614" s="68"/>
      <c r="H614" s="68"/>
      <c r="I614" s="75"/>
      <c r="J614" s="251"/>
      <c r="K614" s="251"/>
      <c r="L614" s="251"/>
      <c r="M614" s="251"/>
      <c r="N614" s="251"/>
      <c r="O614" s="251"/>
      <c r="P614" s="251"/>
      <c r="Q614" s="74"/>
      <c r="R614" s="77"/>
      <c r="S614" s="74"/>
      <c r="T614" s="68"/>
      <c r="U614" s="68"/>
      <c r="V614" s="77"/>
      <c r="W614" s="382"/>
      <c r="X614" s="383"/>
      <c r="Y614" s="384"/>
      <c r="Z614" s="13"/>
      <c r="AA614" s="13"/>
      <c r="AB614" s="16">
        <v>217.2</v>
      </c>
      <c r="AC614" s="16">
        <v>179.1</v>
      </c>
      <c r="AD614" s="16">
        <v>26.1</v>
      </c>
      <c r="AE614" s="16">
        <v>19.3</v>
      </c>
      <c r="AF614" s="16">
        <v>99.7</v>
      </c>
      <c r="AG614" s="16">
        <v>0.9</v>
      </c>
      <c r="AH614" s="16">
        <v>18</v>
      </c>
      <c r="AI614" s="16">
        <v>13</v>
      </c>
      <c r="AJ614" s="16">
        <v>0.52</v>
      </c>
      <c r="AK614" s="16">
        <v>0.06</v>
      </c>
      <c r="AL614" s="16">
        <v>0.1</v>
      </c>
      <c r="AM614" s="16">
        <v>2.06</v>
      </c>
      <c r="AN614" s="16">
        <v>0.09</v>
      </c>
      <c r="AO614" s="16"/>
      <c r="AP614" s="16"/>
      <c r="AQ614" s="16">
        <v>287.5</v>
      </c>
      <c r="AR614" s="16">
        <v>239.3</v>
      </c>
      <c r="AS614" s="16">
        <v>35</v>
      </c>
      <c r="AT614" s="16">
        <v>25.7</v>
      </c>
      <c r="AU614" s="16">
        <v>133.1</v>
      </c>
      <c r="AV614" s="16">
        <v>1.2</v>
      </c>
      <c r="AW614" s="16">
        <v>23</v>
      </c>
      <c r="AX614" s="16">
        <v>16</v>
      </c>
      <c r="AY614" s="16">
        <v>0.68</v>
      </c>
      <c r="AZ614" s="16">
        <v>0.08</v>
      </c>
      <c r="BA614" s="16">
        <v>0.13</v>
      </c>
      <c r="BB614" s="16">
        <v>2.75</v>
      </c>
      <c r="BC614" s="16">
        <v>0.12</v>
      </c>
      <c r="BE614" s="251"/>
      <c r="BF614" s="251"/>
      <c r="BG614" s="251"/>
      <c r="BH614" s="251"/>
      <c r="BI614" s="251"/>
      <c r="BJ614" s="251"/>
      <c r="BK614" s="251"/>
    </row>
    <row r="615" spans="1:63" s="1" customFormat="1" ht="15">
      <c r="A615" s="404" t="s">
        <v>176</v>
      </c>
      <c r="B615" s="404"/>
      <c r="C615" s="404"/>
      <c r="D615" s="84"/>
      <c r="E615" s="79">
        <v>120</v>
      </c>
      <c r="F615" s="74"/>
      <c r="G615" s="68"/>
      <c r="H615" s="68"/>
      <c r="I615" s="75"/>
      <c r="J615" s="251"/>
      <c r="K615" s="251"/>
      <c r="L615" s="251"/>
      <c r="M615" s="251"/>
      <c r="N615" s="251"/>
      <c r="O615" s="251"/>
      <c r="P615" s="251"/>
      <c r="Q615" s="74"/>
      <c r="R615" s="79">
        <v>150</v>
      </c>
      <c r="S615" s="74"/>
      <c r="T615" s="68"/>
      <c r="U615" s="68"/>
      <c r="V615" s="77"/>
      <c r="W615" s="379" t="s">
        <v>184</v>
      </c>
      <c r="X615" s="380"/>
      <c r="Y615" s="381"/>
      <c r="Z615" s="13"/>
      <c r="AA615" s="16">
        <v>15</v>
      </c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3"/>
      <c r="AP615" s="16">
        <v>30</v>
      </c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E615" s="251"/>
      <c r="BF615" s="251"/>
      <c r="BG615" s="251"/>
      <c r="BH615" s="251"/>
      <c r="BI615" s="251"/>
      <c r="BJ615" s="251"/>
      <c r="BK615" s="251"/>
    </row>
    <row r="616" spans="1:63" s="1" customFormat="1" ht="15">
      <c r="A616" s="402" t="s">
        <v>50</v>
      </c>
      <c r="B616" s="402"/>
      <c r="C616" s="402"/>
      <c r="D616" s="84">
        <v>56</v>
      </c>
      <c r="E616" s="77">
        <v>56</v>
      </c>
      <c r="F616" s="74"/>
      <c r="G616" s="68"/>
      <c r="H616" s="68"/>
      <c r="I616" s="75"/>
      <c r="J616" s="251"/>
      <c r="K616" s="251"/>
      <c r="L616" s="251"/>
      <c r="M616" s="251"/>
      <c r="N616" s="251"/>
      <c r="O616" s="251"/>
      <c r="P616" s="251"/>
      <c r="Q616" s="74">
        <v>71</v>
      </c>
      <c r="R616" s="77">
        <v>71</v>
      </c>
      <c r="S616" s="74"/>
      <c r="T616" s="68"/>
      <c r="U616" s="68"/>
      <c r="V616" s="77"/>
      <c r="W616" s="382" t="s">
        <v>183</v>
      </c>
      <c r="X616" s="383"/>
      <c r="Y616" s="384"/>
      <c r="Z616" s="13">
        <v>1.5</v>
      </c>
      <c r="AA616" s="16">
        <v>1.5</v>
      </c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3">
        <v>3</v>
      </c>
      <c r="AP616" s="16">
        <v>3</v>
      </c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E616" s="251"/>
      <c r="BF616" s="251"/>
      <c r="BG616" s="251"/>
      <c r="BH616" s="251"/>
      <c r="BI616" s="251"/>
      <c r="BJ616" s="251"/>
      <c r="BK616" s="251"/>
    </row>
    <row r="617" spans="1:63" s="1" customFormat="1" ht="16.5" customHeight="1">
      <c r="A617" s="488" t="s">
        <v>28</v>
      </c>
      <c r="B617" s="488"/>
      <c r="C617" s="488"/>
      <c r="D617" s="128">
        <v>5</v>
      </c>
      <c r="E617" s="129">
        <v>5</v>
      </c>
      <c r="F617" s="184"/>
      <c r="G617" s="149"/>
      <c r="H617" s="149"/>
      <c r="I617" s="185"/>
      <c r="J617" s="263"/>
      <c r="K617" s="263"/>
      <c r="L617" s="263"/>
      <c r="M617" s="263"/>
      <c r="N617" s="263"/>
      <c r="O617" s="263"/>
      <c r="P617" s="263"/>
      <c r="Q617" s="160">
        <v>5</v>
      </c>
      <c r="R617" s="129">
        <v>5</v>
      </c>
      <c r="S617" s="184"/>
      <c r="T617" s="149"/>
      <c r="U617" s="149"/>
      <c r="V617" s="150"/>
      <c r="W617" s="382" t="s">
        <v>31</v>
      </c>
      <c r="X617" s="383"/>
      <c r="Y617" s="384"/>
      <c r="Z617" s="13">
        <v>3.7</v>
      </c>
      <c r="AA617" s="16">
        <v>3.7</v>
      </c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3">
        <v>7.5</v>
      </c>
      <c r="AP617" s="16">
        <v>7.5</v>
      </c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E617" s="263"/>
      <c r="BF617" s="263"/>
      <c r="BG617" s="263"/>
      <c r="BH617" s="263"/>
      <c r="BI617" s="263"/>
      <c r="BJ617" s="263"/>
      <c r="BK617" s="263"/>
    </row>
    <row r="618" spans="1:63" s="1" customFormat="1" ht="15">
      <c r="A618" s="404"/>
      <c r="B618" s="404"/>
      <c r="C618" s="404"/>
      <c r="D618" s="84"/>
      <c r="E618" s="79"/>
      <c r="F618" s="80">
        <v>7.15</v>
      </c>
      <c r="G618" s="81">
        <v>4.82</v>
      </c>
      <c r="H618" s="81">
        <v>32</v>
      </c>
      <c r="I618" s="265">
        <v>200</v>
      </c>
      <c r="J618" s="223"/>
      <c r="K618" s="224"/>
      <c r="L618" s="224">
        <v>20</v>
      </c>
      <c r="M618" s="224">
        <v>39.6</v>
      </c>
      <c r="N618" s="224">
        <v>166.5</v>
      </c>
      <c r="O618" s="224">
        <v>22.4</v>
      </c>
      <c r="P618" s="225">
        <v>0.86</v>
      </c>
      <c r="Q618" s="78"/>
      <c r="R618" s="79"/>
      <c r="S618" s="80">
        <v>8.86</v>
      </c>
      <c r="T618" s="81">
        <v>5.98</v>
      </c>
      <c r="U618" s="82">
        <v>39.81</v>
      </c>
      <c r="V618" s="252">
        <v>248</v>
      </c>
      <c r="W618" s="383" t="s">
        <v>21</v>
      </c>
      <c r="X618" s="383"/>
      <c r="Y618" s="384"/>
      <c r="Z618" s="13">
        <v>1.2</v>
      </c>
      <c r="AA618" s="16">
        <v>1.2</v>
      </c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3">
        <v>2.3</v>
      </c>
      <c r="AP618" s="16">
        <v>2.3</v>
      </c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E618" s="223">
        <v>0.11</v>
      </c>
      <c r="BF618" s="224"/>
      <c r="BG618" s="224">
        <v>20</v>
      </c>
      <c r="BH618" s="224">
        <v>41.1</v>
      </c>
      <c r="BI618" s="224">
        <v>169.7</v>
      </c>
      <c r="BJ618" s="224">
        <v>24.5</v>
      </c>
      <c r="BK618" s="225">
        <v>0.92</v>
      </c>
    </row>
    <row r="619" spans="1:63" s="1" customFormat="1" ht="15">
      <c r="A619" s="404" t="s">
        <v>157</v>
      </c>
      <c r="B619" s="404"/>
      <c r="C619" s="404"/>
      <c r="D619" s="84"/>
      <c r="E619" s="79">
        <v>150</v>
      </c>
      <c r="F619" s="74"/>
      <c r="G619" s="68"/>
      <c r="H619" s="68"/>
      <c r="I619" s="75"/>
      <c r="J619" s="251"/>
      <c r="K619" s="251"/>
      <c r="L619" s="251"/>
      <c r="M619" s="251"/>
      <c r="N619" s="251"/>
      <c r="O619" s="251"/>
      <c r="P619" s="251"/>
      <c r="Q619" s="74"/>
      <c r="R619" s="79">
        <v>180</v>
      </c>
      <c r="S619" s="74"/>
      <c r="T619" s="68"/>
      <c r="U619" s="81"/>
      <c r="V619" s="79"/>
      <c r="W619" s="379" t="s">
        <v>66</v>
      </c>
      <c r="X619" s="380"/>
      <c r="Y619" s="381"/>
      <c r="Z619" s="13">
        <v>11.5</v>
      </c>
      <c r="AA619" s="16">
        <v>11.5</v>
      </c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3">
        <v>23</v>
      </c>
      <c r="AP619" s="16">
        <v>23</v>
      </c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E619" s="251"/>
      <c r="BF619" s="251"/>
      <c r="BG619" s="251"/>
      <c r="BH619" s="251"/>
      <c r="BI619" s="251"/>
      <c r="BJ619" s="251"/>
      <c r="BK619" s="251"/>
    </row>
    <row r="620" spans="1:63" s="1" customFormat="1" ht="15">
      <c r="A620" s="402" t="s">
        <v>101</v>
      </c>
      <c r="B620" s="402"/>
      <c r="C620" s="402"/>
      <c r="D620" s="84">
        <v>18</v>
      </c>
      <c r="E620" s="77">
        <v>18</v>
      </c>
      <c r="F620" s="74"/>
      <c r="G620" s="68"/>
      <c r="H620" s="68"/>
      <c r="I620" s="75"/>
      <c r="J620" s="251"/>
      <c r="K620" s="251"/>
      <c r="L620" s="251"/>
      <c r="M620" s="251"/>
      <c r="N620" s="251"/>
      <c r="O620" s="251"/>
      <c r="P620" s="251"/>
      <c r="Q620" s="74">
        <v>22</v>
      </c>
      <c r="R620" s="77">
        <v>22</v>
      </c>
      <c r="S620" s="74"/>
      <c r="T620" s="68"/>
      <c r="U620" s="149"/>
      <c r="V620" s="150"/>
      <c r="W620" s="379"/>
      <c r="X620" s="380"/>
      <c r="Y620" s="381"/>
      <c r="Z620" s="13"/>
      <c r="AA620" s="13"/>
      <c r="AB620" s="16">
        <v>23.73</v>
      </c>
      <c r="AC620" s="16">
        <v>15.66</v>
      </c>
      <c r="AD620" s="16">
        <v>4.38</v>
      </c>
      <c r="AE620" s="16">
        <v>1.468</v>
      </c>
      <c r="AF620" s="16">
        <v>4.39</v>
      </c>
      <c r="AG620" s="16">
        <v>0.0597</v>
      </c>
      <c r="AH620" s="16">
        <v>5.07</v>
      </c>
      <c r="AI620" s="16">
        <v>20.25</v>
      </c>
      <c r="AJ620" s="16">
        <v>0.044</v>
      </c>
      <c r="AK620" s="16">
        <v>0.0038</v>
      </c>
      <c r="AL620" s="16">
        <v>0.0048</v>
      </c>
      <c r="AM620" s="16">
        <v>0.032</v>
      </c>
      <c r="AN620" s="16">
        <v>0.2</v>
      </c>
      <c r="AO620" s="16"/>
      <c r="AP620" s="16"/>
      <c r="AQ620" s="16">
        <v>47.46</v>
      </c>
      <c r="AR620" s="16">
        <v>31.32</v>
      </c>
      <c r="AS620" s="16">
        <v>8.76</v>
      </c>
      <c r="AT620" s="16">
        <v>2.936</v>
      </c>
      <c r="AU620" s="16">
        <v>8.78</v>
      </c>
      <c r="AV620" s="16">
        <v>0.119</v>
      </c>
      <c r="AW620" s="16">
        <v>10.14</v>
      </c>
      <c r="AX620" s="16">
        <v>40.5</v>
      </c>
      <c r="AY620" s="16">
        <v>0.088</v>
      </c>
      <c r="AZ620" s="16">
        <v>0.0076</v>
      </c>
      <c r="BA620" s="16">
        <v>0.0096</v>
      </c>
      <c r="BB620" s="16">
        <v>0.064</v>
      </c>
      <c r="BC620" s="16">
        <v>0.4</v>
      </c>
      <c r="BE620" s="251"/>
      <c r="BF620" s="251"/>
      <c r="BG620" s="251"/>
      <c r="BH620" s="251"/>
      <c r="BI620" s="251"/>
      <c r="BJ620" s="251"/>
      <c r="BK620" s="251"/>
    </row>
    <row r="621" spans="1:63" ht="15.75" customHeight="1">
      <c r="A621" s="402" t="s">
        <v>6</v>
      </c>
      <c r="B621" s="402"/>
      <c r="C621" s="402"/>
      <c r="D621" s="84">
        <v>7.5</v>
      </c>
      <c r="E621" s="77">
        <v>7.5</v>
      </c>
      <c r="F621" s="74"/>
      <c r="G621" s="68"/>
      <c r="H621" s="68"/>
      <c r="I621" s="75"/>
      <c r="J621" s="251"/>
      <c r="K621" s="251"/>
      <c r="L621" s="251"/>
      <c r="M621" s="251"/>
      <c r="N621" s="251"/>
      <c r="O621" s="251"/>
      <c r="P621" s="251"/>
      <c r="Q621" s="74">
        <v>10</v>
      </c>
      <c r="R621" s="77">
        <v>10</v>
      </c>
      <c r="S621" s="74"/>
      <c r="T621" s="68"/>
      <c r="U621" s="81"/>
      <c r="V621" s="79"/>
      <c r="W621" s="186"/>
      <c r="X621" s="186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E621" s="251"/>
      <c r="BF621" s="251"/>
      <c r="BG621" s="251"/>
      <c r="BH621" s="251"/>
      <c r="BI621" s="251"/>
      <c r="BJ621" s="251"/>
      <c r="BK621" s="251"/>
    </row>
    <row r="622" spans="1:63" ht="15.75" customHeight="1">
      <c r="A622" s="404"/>
      <c r="B622" s="404"/>
      <c r="C622" s="404"/>
      <c r="D622" s="84"/>
      <c r="E622" s="79"/>
      <c r="F622" s="80">
        <v>0.07</v>
      </c>
      <c r="G622" s="81">
        <v>0</v>
      </c>
      <c r="H622" s="81">
        <v>16.7</v>
      </c>
      <c r="I622" s="265">
        <v>93.95</v>
      </c>
      <c r="J622" s="223">
        <v>0.001</v>
      </c>
      <c r="K622" s="224">
        <v>0.06</v>
      </c>
      <c r="L622" s="224"/>
      <c r="M622" s="224">
        <v>7.88</v>
      </c>
      <c r="N622" s="224">
        <v>3.96</v>
      </c>
      <c r="O622" s="224">
        <v>1.01</v>
      </c>
      <c r="P622" s="225">
        <v>0.22</v>
      </c>
      <c r="Q622" s="84"/>
      <c r="R622" s="77"/>
      <c r="S622" s="80">
        <v>0.2</v>
      </c>
      <c r="T622" s="81">
        <v>0.01</v>
      </c>
      <c r="U622" s="81">
        <v>21.94</v>
      </c>
      <c r="V622" s="79">
        <v>125.26</v>
      </c>
      <c r="W622" s="405"/>
      <c r="X622" s="405"/>
      <c r="Y622" s="405"/>
      <c r="Z622" s="68"/>
      <c r="AA622" s="81"/>
      <c r="AB622" s="81">
        <v>0.5</v>
      </c>
      <c r="AC622" s="81">
        <v>20.3</v>
      </c>
      <c r="AD622" s="81">
        <v>7.9</v>
      </c>
      <c r="AE622" s="81">
        <v>1</v>
      </c>
      <c r="AF622" s="81">
        <v>4</v>
      </c>
      <c r="AG622" s="81">
        <v>0.22</v>
      </c>
      <c r="AH622" s="81"/>
      <c r="AI622" s="81"/>
      <c r="AJ622" s="81"/>
      <c r="AK622" s="81">
        <v>0.002</v>
      </c>
      <c r="AL622" s="81">
        <v>0.004</v>
      </c>
      <c r="AM622" s="81">
        <v>0.014</v>
      </c>
      <c r="AN622" s="81">
        <v>0.05</v>
      </c>
      <c r="AO622" s="68"/>
      <c r="AP622" s="68"/>
      <c r="AQ622" s="81">
        <v>0.6</v>
      </c>
      <c r="AR622" s="81">
        <v>24.4</v>
      </c>
      <c r="AS622" s="81">
        <v>9.4</v>
      </c>
      <c r="AT622" s="81">
        <v>1.2</v>
      </c>
      <c r="AU622" s="81">
        <v>4.8</v>
      </c>
      <c r="AV622" s="81">
        <v>0.26</v>
      </c>
      <c r="AW622" s="81"/>
      <c r="AX622" s="81"/>
      <c r="AY622" s="81"/>
      <c r="AZ622" s="81">
        <v>0.002</v>
      </c>
      <c r="BA622" s="81">
        <v>0.004</v>
      </c>
      <c r="BB622" s="81">
        <v>0.017</v>
      </c>
      <c r="BC622" s="81">
        <v>0.07</v>
      </c>
      <c r="BE622" s="223">
        <v>0.01</v>
      </c>
      <c r="BF622" s="224">
        <v>0.07</v>
      </c>
      <c r="BG622" s="224"/>
      <c r="BH622" s="224">
        <v>7.98</v>
      </c>
      <c r="BI622" s="224">
        <v>4.02</v>
      </c>
      <c r="BJ622" s="224">
        <v>1.09</v>
      </c>
      <c r="BK622" s="224">
        <v>0.26</v>
      </c>
    </row>
    <row r="623" spans="1:63" ht="15.75" customHeight="1">
      <c r="A623" s="404" t="s">
        <v>10</v>
      </c>
      <c r="B623" s="404"/>
      <c r="C623" s="404"/>
      <c r="D623" s="84">
        <v>25</v>
      </c>
      <c r="E623" s="79">
        <v>25</v>
      </c>
      <c r="F623" s="80">
        <v>1.98</v>
      </c>
      <c r="G623" s="81">
        <v>0.25</v>
      </c>
      <c r="H623" s="81">
        <v>12.08</v>
      </c>
      <c r="I623" s="265">
        <v>58.3</v>
      </c>
      <c r="J623" s="223">
        <v>0.045</v>
      </c>
      <c r="K623" s="224"/>
      <c r="L623" s="224"/>
      <c r="M623" s="224">
        <v>10</v>
      </c>
      <c r="N623" s="224">
        <v>46.8</v>
      </c>
      <c r="O623" s="224">
        <v>13.2</v>
      </c>
      <c r="P623" s="225">
        <v>1.07</v>
      </c>
      <c r="Q623" s="251">
        <v>35</v>
      </c>
      <c r="R623" s="252">
        <v>35</v>
      </c>
      <c r="S623" s="252">
        <v>2.76</v>
      </c>
      <c r="T623" s="252">
        <v>0.35</v>
      </c>
      <c r="U623" s="252">
        <v>16.9</v>
      </c>
      <c r="V623" s="252">
        <v>82.25</v>
      </c>
      <c r="W623" s="427" t="s">
        <v>10</v>
      </c>
      <c r="X623" s="427"/>
      <c r="Y623" s="427"/>
      <c r="Z623" s="251">
        <v>20</v>
      </c>
      <c r="AA623" s="252">
        <v>20</v>
      </c>
      <c r="AB623" s="252"/>
      <c r="AC623" s="252"/>
      <c r="AD623" s="252"/>
      <c r="AE623" s="252"/>
      <c r="AF623" s="252"/>
      <c r="AG623" s="252"/>
      <c r="AH623" s="252"/>
      <c r="AI623" s="252"/>
      <c r="AJ623" s="252"/>
      <c r="AK623" s="252"/>
      <c r="AL623" s="252"/>
      <c r="AM623" s="252"/>
      <c r="AN623" s="252"/>
      <c r="AO623" s="251">
        <v>35</v>
      </c>
      <c r="AP623" s="252">
        <v>35</v>
      </c>
      <c r="AQ623" s="252"/>
      <c r="AR623" s="252"/>
      <c r="AS623" s="252"/>
      <c r="AT623" s="252"/>
      <c r="AU623" s="252"/>
      <c r="AV623" s="252"/>
      <c r="AW623" s="252"/>
      <c r="AX623" s="252"/>
      <c r="AY623" s="252"/>
      <c r="AZ623" s="252"/>
      <c r="BA623" s="252"/>
      <c r="BB623" s="252"/>
      <c r="BC623" s="252"/>
      <c r="BD623" s="285"/>
      <c r="BE623" s="252">
        <v>0.054</v>
      </c>
      <c r="BF623" s="252"/>
      <c r="BG623" s="252"/>
      <c r="BH623" s="252">
        <v>6.9</v>
      </c>
      <c r="BI623" s="252">
        <v>26.1</v>
      </c>
      <c r="BJ623" s="252">
        <v>9.9</v>
      </c>
      <c r="BK623" s="252">
        <v>0.6</v>
      </c>
    </row>
    <row r="624" spans="1:63" ht="15.75" customHeight="1">
      <c r="A624" s="404" t="s">
        <v>23</v>
      </c>
      <c r="B624" s="404"/>
      <c r="C624" s="404"/>
      <c r="D624" s="251">
        <v>30</v>
      </c>
      <c r="E624" s="252">
        <v>30</v>
      </c>
      <c r="F624" s="252">
        <v>2.64</v>
      </c>
      <c r="G624" s="252">
        <v>0.48</v>
      </c>
      <c r="H624" s="252">
        <v>13.36</v>
      </c>
      <c r="I624" s="252">
        <v>70</v>
      </c>
      <c r="J624" s="252">
        <v>0.054</v>
      </c>
      <c r="K624" s="252"/>
      <c r="L624" s="252"/>
      <c r="M624" s="252">
        <v>10.5</v>
      </c>
      <c r="N624" s="252">
        <v>47.4</v>
      </c>
      <c r="O624" s="252">
        <v>14.1</v>
      </c>
      <c r="P624" s="252">
        <v>1.17</v>
      </c>
      <c r="Q624" s="251">
        <v>40</v>
      </c>
      <c r="R624" s="252">
        <v>40</v>
      </c>
      <c r="S624" s="252">
        <v>2.98</v>
      </c>
      <c r="T624" s="252">
        <v>0.6</v>
      </c>
      <c r="U624" s="252">
        <v>15.2</v>
      </c>
      <c r="V624" s="252">
        <v>85</v>
      </c>
      <c r="W624" s="427" t="s">
        <v>23</v>
      </c>
      <c r="X624" s="427"/>
      <c r="Y624" s="427"/>
      <c r="Z624" s="251">
        <v>25</v>
      </c>
      <c r="AA624" s="252">
        <v>25</v>
      </c>
      <c r="AB624" s="252"/>
      <c r="AC624" s="252"/>
      <c r="AD624" s="252"/>
      <c r="AE624" s="252"/>
      <c r="AF624" s="252"/>
      <c r="AG624" s="252"/>
      <c r="AH624" s="252"/>
      <c r="AI624" s="252"/>
      <c r="AJ624" s="252"/>
      <c r="AK624" s="252"/>
      <c r="AL624" s="252"/>
      <c r="AM624" s="252"/>
      <c r="AN624" s="252"/>
      <c r="AO624" s="251">
        <v>30</v>
      </c>
      <c r="AP624" s="252">
        <v>30</v>
      </c>
      <c r="AQ624" s="252"/>
      <c r="AR624" s="252"/>
      <c r="AS624" s="252"/>
      <c r="AT624" s="252"/>
      <c r="AU624" s="252"/>
      <c r="AV624" s="252"/>
      <c r="AW624" s="252"/>
      <c r="AX624" s="252"/>
      <c r="AY624" s="252"/>
      <c r="AZ624" s="252"/>
      <c r="BA624" s="252"/>
      <c r="BB624" s="252"/>
      <c r="BC624" s="252"/>
      <c r="BD624" s="285"/>
      <c r="BE624" s="252">
        <v>0.06</v>
      </c>
      <c r="BF624" s="252"/>
      <c r="BG624" s="252"/>
      <c r="BH624" s="252">
        <v>12.8</v>
      </c>
      <c r="BI624" s="252">
        <v>47.4</v>
      </c>
      <c r="BJ624" s="252">
        <v>14.1</v>
      </c>
      <c r="BK624" s="252">
        <v>1.17</v>
      </c>
    </row>
    <row r="625" spans="1:63" ht="15.75" customHeight="1">
      <c r="A625" s="461" t="s">
        <v>213</v>
      </c>
      <c r="B625" s="461"/>
      <c r="C625" s="461"/>
      <c r="D625" s="91"/>
      <c r="E625" s="92">
        <f>SUM(E593+E600+E606+E609+E615+E619+E623+E624)</f>
        <v>610</v>
      </c>
      <c r="F625" s="147">
        <f aca="true" t="shared" si="39" ref="F625:P625">SUM(F606:F624)</f>
        <v>25.34</v>
      </c>
      <c r="G625" s="147">
        <f t="shared" si="39"/>
        <v>17.23</v>
      </c>
      <c r="H625" s="147">
        <f t="shared" si="39"/>
        <v>78.71</v>
      </c>
      <c r="I625" s="147">
        <f t="shared" si="39"/>
        <v>599.26</v>
      </c>
      <c r="J625" s="147">
        <f t="shared" si="39"/>
        <v>0.38999999999999996</v>
      </c>
      <c r="K625" s="147">
        <f t="shared" si="39"/>
        <v>0.08</v>
      </c>
      <c r="L625" s="147">
        <f t="shared" si="39"/>
        <v>96</v>
      </c>
      <c r="M625" s="147">
        <f t="shared" si="39"/>
        <v>146.17999999999998</v>
      </c>
      <c r="N625" s="147">
        <f t="shared" si="39"/>
        <v>471.85999999999996</v>
      </c>
      <c r="O625" s="147">
        <f t="shared" si="39"/>
        <v>80.50999999999999</v>
      </c>
      <c r="P625" s="147">
        <f t="shared" si="39"/>
        <v>5.62</v>
      </c>
      <c r="Q625" s="241"/>
      <c r="R625" s="92">
        <f>SUM(R593+R600+R606+R609+R615+R619+R623+R624)</f>
        <v>820</v>
      </c>
      <c r="S625" s="147">
        <f>SUM(S606:S624)</f>
        <v>32.709999999999994</v>
      </c>
      <c r="T625" s="147">
        <f>SUM(T606:T624)</f>
        <v>22.260000000000005</v>
      </c>
      <c r="U625" s="147">
        <f>SUM(U606:U624)</f>
        <v>99.69000000000001</v>
      </c>
      <c r="V625" s="147">
        <f>SUM(V606:V624)</f>
        <v>726.52</v>
      </c>
      <c r="W625" s="186"/>
      <c r="X625" s="186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E625" s="147">
        <f aca="true" t="shared" si="40" ref="BE625:BK625">SUM(BE606:BE624)</f>
        <v>0.6240000000000001</v>
      </c>
      <c r="BF625" s="147">
        <f t="shared" si="40"/>
        <v>10.15</v>
      </c>
      <c r="BG625" s="147">
        <f t="shared" si="40"/>
        <v>122</v>
      </c>
      <c r="BH625" s="147">
        <f t="shared" si="40"/>
        <v>172.98000000000002</v>
      </c>
      <c r="BI625" s="147">
        <f t="shared" si="40"/>
        <v>523.4200000000001</v>
      </c>
      <c r="BJ625" s="147">
        <f t="shared" si="40"/>
        <v>89.39</v>
      </c>
      <c r="BK625" s="147">
        <f t="shared" si="40"/>
        <v>6.029999999999999</v>
      </c>
    </row>
    <row r="626" spans="1:63" ht="15.75" customHeight="1">
      <c r="A626" s="503" t="s">
        <v>24</v>
      </c>
      <c r="B626" s="503"/>
      <c r="C626" s="503"/>
      <c r="D626" s="84"/>
      <c r="E626" s="77"/>
      <c r="F626" s="74"/>
      <c r="G626" s="68"/>
      <c r="H626" s="68"/>
      <c r="I626" s="75"/>
      <c r="J626" s="251"/>
      <c r="K626" s="251"/>
      <c r="L626" s="251"/>
      <c r="M626" s="251"/>
      <c r="N626" s="251"/>
      <c r="O626" s="251"/>
      <c r="P626" s="251"/>
      <c r="Q626" s="74"/>
      <c r="R626" s="77"/>
      <c r="S626" s="74"/>
      <c r="T626" s="68"/>
      <c r="U626" s="68"/>
      <c r="V626" s="77"/>
      <c r="W626" s="405" t="s">
        <v>164</v>
      </c>
      <c r="X626" s="405"/>
      <c r="Y626" s="405"/>
      <c r="Z626" s="68"/>
      <c r="AA626" s="81">
        <v>150</v>
      </c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81"/>
      <c r="AP626" s="81">
        <v>180</v>
      </c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E626" s="251"/>
      <c r="BF626" s="251"/>
      <c r="BG626" s="251"/>
      <c r="BH626" s="251"/>
      <c r="BI626" s="251"/>
      <c r="BJ626" s="251"/>
      <c r="BK626" s="251"/>
    </row>
    <row r="627" spans="1:63" ht="15.75" customHeight="1">
      <c r="A627" s="476" t="s">
        <v>252</v>
      </c>
      <c r="B627" s="476"/>
      <c r="C627" s="476"/>
      <c r="D627" s="84"/>
      <c r="E627" s="77"/>
      <c r="F627" s="74"/>
      <c r="G627" s="68"/>
      <c r="H627" s="68"/>
      <c r="I627" s="75"/>
      <c r="J627" s="251"/>
      <c r="K627" s="251"/>
      <c r="L627" s="251"/>
      <c r="M627" s="251"/>
      <c r="N627" s="251"/>
      <c r="O627" s="251"/>
      <c r="P627" s="251"/>
      <c r="Q627" s="74"/>
      <c r="R627" s="77"/>
      <c r="S627" s="74"/>
      <c r="T627" s="68"/>
      <c r="U627" s="68"/>
      <c r="V627" s="77"/>
      <c r="W627" s="403" t="s">
        <v>22</v>
      </c>
      <c r="X627" s="403"/>
      <c r="Y627" s="403"/>
      <c r="Z627" s="68">
        <v>15</v>
      </c>
      <c r="AA627" s="68">
        <v>15</v>
      </c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>
        <v>18</v>
      </c>
      <c r="AP627" s="68">
        <v>18</v>
      </c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E627" s="251"/>
      <c r="BF627" s="251"/>
      <c r="BG627" s="251"/>
      <c r="BH627" s="251"/>
      <c r="BI627" s="251"/>
      <c r="BJ627" s="251"/>
      <c r="BK627" s="251"/>
    </row>
    <row r="628" spans="1:63" ht="15.75" customHeight="1">
      <c r="A628" s="476" t="s">
        <v>273</v>
      </c>
      <c r="B628" s="476"/>
      <c r="C628" s="476"/>
      <c r="D628" s="84"/>
      <c r="E628" s="79">
        <v>60</v>
      </c>
      <c r="F628" s="74"/>
      <c r="G628" s="68"/>
      <c r="H628" s="68"/>
      <c r="I628" s="75"/>
      <c r="J628" s="251"/>
      <c r="K628" s="251"/>
      <c r="L628" s="251"/>
      <c r="M628" s="251"/>
      <c r="N628" s="251"/>
      <c r="O628" s="251"/>
      <c r="P628" s="251"/>
      <c r="Q628" s="74"/>
      <c r="R628" s="79">
        <v>60</v>
      </c>
      <c r="S628" s="74"/>
      <c r="T628" s="68"/>
      <c r="U628" s="68"/>
      <c r="V628" s="77"/>
      <c r="W628" s="403" t="s">
        <v>6</v>
      </c>
      <c r="X628" s="403"/>
      <c r="Y628" s="403"/>
      <c r="Z628" s="68">
        <v>12</v>
      </c>
      <c r="AA628" s="68">
        <v>12</v>
      </c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>
        <v>15</v>
      </c>
      <c r="AP628" s="68">
        <v>15</v>
      </c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E628" s="251"/>
      <c r="BF628" s="251"/>
      <c r="BG628" s="251"/>
      <c r="BH628" s="251"/>
      <c r="BI628" s="251"/>
      <c r="BJ628" s="251"/>
      <c r="BK628" s="251"/>
    </row>
    <row r="629" spans="1:63" ht="15.75" customHeight="1">
      <c r="A629" s="428" t="s">
        <v>253</v>
      </c>
      <c r="B629" s="428"/>
      <c r="C629" s="428"/>
      <c r="D629" s="84"/>
      <c r="E629" s="77"/>
      <c r="F629" s="74"/>
      <c r="G629" s="68"/>
      <c r="H629" s="68"/>
      <c r="I629" s="75"/>
      <c r="J629" s="251"/>
      <c r="K629" s="251"/>
      <c r="L629" s="251"/>
      <c r="M629" s="251"/>
      <c r="N629" s="251"/>
      <c r="O629" s="251"/>
      <c r="P629" s="251"/>
      <c r="Q629" s="74"/>
      <c r="R629" s="77"/>
      <c r="S629" s="74"/>
      <c r="T629" s="68"/>
      <c r="U629" s="68"/>
      <c r="V629" s="77"/>
      <c r="W629" s="403"/>
      <c r="X629" s="403"/>
      <c r="Y629" s="403"/>
      <c r="Z629" s="68"/>
      <c r="AA629" s="68"/>
      <c r="AB629" s="81">
        <v>1.9</v>
      </c>
      <c r="AC629" s="81">
        <v>87.4</v>
      </c>
      <c r="AD629" s="81">
        <v>23.9</v>
      </c>
      <c r="AE629" s="81">
        <v>4.5</v>
      </c>
      <c r="AF629" s="81">
        <v>11.6</v>
      </c>
      <c r="AG629" s="81">
        <v>0.94</v>
      </c>
      <c r="AH629" s="81"/>
      <c r="AI629" s="81">
        <v>2</v>
      </c>
      <c r="AJ629" s="81">
        <v>0.15</v>
      </c>
      <c r="AK629" s="81">
        <v>0.002</v>
      </c>
      <c r="AL629" s="81">
        <v>0.005</v>
      </c>
      <c r="AM629" s="81">
        <v>0.108</v>
      </c>
      <c r="AN629" s="81">
        <v>0.3</v>
      </c>
      <c r="AO629" s="81"/>
      <c r="AP629" s="81"/>
      <c r="AQ629" s="81">
        <v>2.3</v>
      </c>
      <c r="AR629" s="81">
        <v>104.8</v>
      </c>
      <c r="AS629" s="81">
        <v>28.6</v>
      </c>
      <c r="AT629" s="81">
        <v>5.4</v>
      </c>
      <c r="AU629" s="81">
        <v>13.9</v>
      </c>
      <c r="AV629" s="81">
        <v>1.12</v>
      </c>
      <c r="AW629" s="81"/>
      <c r="AX629" s="81">
        <v>2</v>
      </c>
      <c r="AY629" s="81">
        <v>0.18</v>
      </c>
      <c r="AZ629" s="81">
        <v>0.003</v>
      </c>
      <c r="BA629" s="81">
        <v>0.006</v>
      </c>
      <c r="BB629" s="81">
        <v>0.13</v>
      </c>
      <c r="BC629" s="81">
        <v>0.36</v>
      </c>
      <c r="BE629" s="251"/>
      <c r="BF629" s="251"/>
      <c r="BG629" s="251"/>
      <c r="BH629" s="251"/>
      <c r="BI629" s="251"/>
      <c r="BJ629" s="251"/>
      <c r="BK629" s="251"/>
    </row>
    <row r="630" spans="1:63" ht="15.75" customHeight="1">
      <c r="A630" s="428" t="s">
        <v>254</v>
      </c>
      <c r="B630" s="428"/>
      <c r="C630" s="428"/>
      <c r="D630" s="116">
        <v>38</v>
      </c>
      <c r="E630" s="117">
        <v>38</v>
      </c>
      <c r="F630" s="118"/>
      <c r="G630" s="119"/>
      <c r="H630" s="119"/>
      <c r="I630" s="139"/>
      <c r="J630" s="257"/>
      <c r="K630" s="257"/>
      <c r="L630" s="257"/>
      <c r="M630" s="257"/>
      <c r="N630" s="257"/>
      <c r="O630" s="257"/>
      <c r="P630" s="257"/>
      <c r="Q630" s="118">
        <v>38</v>
      </c>
      <c r="R630" s="117">
        <v>38</v>
      </c>
      <c r="S630" s="118"/>
      <c r="T630" s="119"/>
      <c r="U630" s="119"/>
      <c r="V630" s="117"/>
      <c r="W630" s="405" t="s">
        <v>10</v>
      </c>
      <c r="X630" s="405"/>
      <c r="Y630" s="405"/>
      <c r="Z630" s="68">
        <v>25</v>
      </c>
      <c r="AA630" s="81">
        <v>25</v>
      </c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>
        <v>30</v>
      </c>
      <c r="AP630" s="81">
        <v>30</v>
      </c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E630" s="257"/>
      <c r="BF630" s="257"/>
      <c r="BG630" s="257"/>
      <c r="BH630" s="257"/>
      <c r="BI630" s="257"/>
      <c r="BJ630" s="257"/>
      <c r="BK630" s="257"/>
    </row>
    <row r="631" spans="1:63" ht="15.75" customHeight="1">
      <c r="A631" s="428" t="s">
        <v>6</v>
      </c>
      <c r="B631" s="428"/>
      <c r="C631" s="428"/>
      <c r="D631" s="116">
        <v>2.8</v>
      </c>
      <c r="E631" s="117">
        <v>2.8</v>
      </c>
      <c r="F631" s="118"/>
      <c r="G631" s="119"/>
      <c r="H631" s="119"/>
      <c r="I631" s="139"/>
      <c r="J631" s="257"/>
      <c r="K631" s="257"/>
      <c r="L631" s="257"/>
      <c r="M631" s="257"/>
      <c r="N631" s="257"/>
      <c r="O631" s="257"/>
      <c r="P631" s="257"/>
      <c r="Q631" s="118">
        <v>2.8</v>
      </c>
      <c r="R631" s="117">
        <v>2.8</v>
      </c>
      <c r="S631" s="118"/>
      <c r="T631" s="119"/>
      <c r="U631" s="119"/>
      <c r="V631" s="117"/>
      <c r="W631" s="405" t="s">
        <v>23</v>
      </c>
      <c r="X631" s="405"/>
      <c r="Y631" s="405"/>
      <c r="Z631" s="68">
        <v>30</v>
      </c>
      <c r="AA631" s="81">
        <v>30</v>
      </c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>
        <v>40</v>
      </c>
      <c r="AP631" s="81">
        <v>40</v>
      </c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E631" s="257"/>
      <c r="BF631" s="257"/>
      <c r="BG631" s="257"/>
      <c r="BH631" s="257"/>
      <c r="BI631" s="257"/>
      <c r="BJ631" s="257"/>
      <c r="BK631" s="257"/>
    </row>
    <row r="632" spans="1:63" s="107" customFormat="1" ht="15.75" customHeight="1">
      <c r="A632" s="428" t="s">
        <v>19</v>
      </c>
      <c r="B632" s="428"/>
      <c r="C632" s="428"/>
      <c r="D632" s="116">
        <v>4</v>
      </c>
      <c r="E632" s="117">
        <v>4</v>
      </c>
      <c r="F632" s="118"/>
      <c r="G632" s="119"/>
      <c r="H632" s="119"/>
      <c r="I632" s="139"/>
      <c r="J632" s="257"/>
      <c r="K632" s="257"/>
      <c r="L632" s="257"/>
      <c r="M632" s="257"/>
      <c r="N632" s="257"/>
      <c r="O632" s="257"/>
      <c r="P632" s="257"/>
      <c r="Q632" s="118">
        <v>4</v>
      </c>
      <c r="R632" s="117">
        <v>4</v>
      </c>
      <c r="S632" s="118"/>
      <c r="T632" s="119"/>
      <c r="U632" s="119"/>
      <c r="V632" s="117"/>
      <c r="W632" s="466" t="s">
        <v>213</v>
      </c>
      <c r="X632" s="466"/>
      <c r="Y632" s="466"/>
      <c r="Z632" s="94"/>
      <c r="AA632" s="94"/>
      <c r="AB632" s="144"/>
      <c r="AC632" s="95"/>
      <c r="AD632" s="95"/>
      <c r="AE632" s="144"/>
      <c r="AF632" s="144"/>
      <c r="AG632" s="95"/>
      <c r="AH632" s="95"/>
      <c r="AI632" s="144"/>
      <c r="AJ632" s="144"/>
      <c r="AK632" s="95"/>
      <c r="AL632" s="95"/>
      <c r="AM632" s="95"/>
      <c r="AN632" s="95"/>
      <c r="AO632" s="148"/>
      <c r="AP632" s="148"/>
      <c r="AQ632" s="144"/>
      <c r="AR632" s="95"/>
      <c r="AS632" s="95"/>
      <c r="AT632" s="144"/>
      <c r="AU632" s="144"/>
      <c r="AV632" s="95"/>
      <c r="AW632" s="95"/>
      <c r="AX632" s="144"/>
      <c r="AY632" s="144"/>
      <c r="AZ632" s="95"/>
      <c r="BA632" s="95"/>
      <c r="BB632" s="95"/>
      <c r="BC632" s="95"/>
      <c r="BE632" s="257"/>
      <c r="BF632" s="257"/>
      <c r="BG632" s="257"/>
      <c r="BH632" s="257"/>
      <c r="BI632" s="257"/>
      <c r="BJ632" s="257"/>
      <c r="BK632" s="257"/>
    </row>
    <row r="633" spans="1:63" ht="15.75" customHeight="1">
      <c r="A633" s="428" t="s">
        <v>255</v>
      </c>
      <c r="B633" s="428"/>
      <c r="C633" s="428"/>
      <c r="D633" s="116" t="s">
        <v>297</v>
      </c>
      <c r="E633" s="117">
        <v>4.1</v>
      </c>
      <c r="F633" s="118"/>
      <c r="G633" s="119"/>
      <c r="H633" s="119"/>
      <c r="I633" s="139"/>
      <c r="J633" s="257"/>
      <c r="K633" s="257"/>
      <c r="L633" s="257"/>
      <c r="M633" s="257"/>
      <c r="N633" s="257"/>
      <c r="O633" s="257"/>
      <c r="P633" s="257"/>
      <c r="Q633" s="118" t="s">
        <v>297</v>
      </c>
      <c r="R633" s="117">
        <v>4.1</v>
      </c>
      <c r="S633" s="118"/>
      <c r="T633" s="119"/>
      <c r="U633" s="119"/>
      <c r="V633" s="117"/>
      <c r="W633" s="405" t="s">
        <v>24</v>
      </c>
      <c r="X633" s="405"/>
      <c r="Y633" s="405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E633" s="257"/>
      <c r="BF633" s="257"/>
      <c r="BG633" s="257"/>
      <c r="BH633" s="257"/>
      <c r="BI633" s="257"/>
      <c r="BJ633" s="257"/>
      <c r="BK633" s="257"/>
    </row>
    <row r="634" spans="1:63" ht="15.75" customHeight="1">
      <c r="A634" s="428" t="s">
        <v>45</v>
      </c>
      <c r="B634" s="428"/>
      <c r="C634" s="428"/>
      <c r="D634" s="116">
        <v>0.4</v>
      </c>
      <c r="E634" s="117">
        <v>0.4</v>
      </c>
      <c r="F634" s="118"/>
      <c r="G634" s="119"/>
      <c r="H634" s="119"/>
      <c r="I634" s="139"/>
      <c r="J634" s="257"/>
      <c r="K634" s="257"/>
      <c r="L634" s="257"/>
      <c r="M634" s="257"/>
      <c r="N634" s="257"/>
      <c r="O634" s="257"/>
      <c r="P634" s="257"/>
      <c r="Q634" s="118">
        <v>0.4</v>
      </c>
      <c r="R634" s="117">
        <v>0.4</v>
      </c>
      <c r="S634" s="118"/>
      <c r="T634" s="119"/>
      <c r="U634" s="119"/>
      <c r="V634" s="117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E634" s="257"/>
      <c r="BF634" s="257"/>
      <c r="BG634" s="257"/>
      <c r="BH634" s="257"/>
      <c r="BI634" s="257"/>
      <c r="BJ634" s="257"/>
      <c r="BK634" s="257"/>
    </row>
    <row r="635" spans="1:63" ht="15.75" customHeight="1">
      <c r="A635" s="433" t="s">
        <v>8</v>
      </c>
      <c r="B635" s="433"/>
      <c r="C635" s="433"/>
      <c r="D635" s="84">
        <v>0.48</v>
      </c>
      <c r="E635" s="77">
        <v>0.48</v>
      </c>
      <c r="F635" s="74"/>
      <c r="G635" s="68"/>
      <c r="H635" s="68"/>
      <c r="I635" s="75"/>
      <c r="J635" s="251"/>
      <c r="K635" s="251"/>
      <c r="L635" s="251"/>
      <c r="M635" s="251"/>
      <c r="N635" s="251"/>
      <c r="O635" s="251"/>
      <c r="P635" s="251"/>
      <c r="Q635" s="74">
        <v>0.48</v>
      </c>
      <c r="R635" s="77">
        <v>0.48</v>
      </c>
      <c r="S635" s="74"/>
      <c r="T635" s="68"/>
      <c r="U635" s="68"/>
      <c r="V635" s="77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E635" s="251"/>
      <c r="BF635" s="251"/>
      <c r="BG635" s="251"/>
      <c r="BH635" s="251"/>
      <c r="BI635" s="251"/>
      <c r="BJ635" s="251"/>
      <c r="BK635" s="251"/>
    </row>
    <row r="636" spans="1:63" ht="15.75" customHeight="1">
      <c r="A636" s="433" t="s">
        <v>271</v>
      </c>
      <c r="B636" s="433"/>
      <c r="C636" s="433"/>
      <c r="D636" s="84">
        <v>25</v>
      </c>
      <c r="E636" s="77">
        <v>25</v>
      </c>
      <c r="F636" s="74"/>
      <c r="G636" s="68"/>
      <c r="H636" s="68"/>
      <c r="I636" s="75"/>
      <c r="J636" s="251"/>
      <c r="K636" s="251"/>
      <c r="L636" s="251"/>
      <c r="M636" s="251"/>
      <c r="N636" s="251"/>
      <c r="O636" s="251"/>
      <c r="P636" s="251"/>
      <c r="Q636" s="74">
        <v>25</v>
      </c>
      <c r="R636" s="77">
        <v>25</v>
      </c>
      <c r="S636" s="74"/>
      <c r="T636" s="68"/>
      <c r="U636" s="68"/>
      <c r="V636" s="77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E636" s="251"/>
      <c r="BF636" s="251"/>
      <c r="BG636" s="251"/>
      <c r="BH636" s="251"/>
      <c r="BI636" s="251"/>
      <c r="BJ636" s="251"/>
      <c r="BK636" s="251"/>
    </row>
    <row r="637" spans="1:63" ht="15.75" customHeight="1">
      <c r="A637" s="433" t="s">
        <v>256</v>
      </c>
      <c r="B637" s="433"/>
      <c r="C637" s="433"/>
      <c r="D637" s="84">
        <v>0.2</v>
      </c>
      <c r="E637" s="77">
        <v>0.2</v>
      </c>
      <c r="F637" s="74"/>
      <c r="G637" s="68"/>
      <c r="H637" s="68"/>
      <c r="I637" s="75"/>
      <c r="J637" s="251"/>
      <c r="K637" s="251"/>
      <c r="L637" s="251"/>
      <c r="M637" s="251"/>
      <c r="N637" s="251"/>
      <c r="O637" s="251"/>
      <c r="P637" s="251"/>
      <c r="Q637" s="74">
        <v>0.2</v>
      </c>
      <c r="R637" s="77">
        <v>0.2</v>
      </c>
      <c r="S637" s="74"/>
      <c r="T637" s="68"/>
      <c r="U637" s="68"/>
      <c r="V637" s="77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E637" s="251"/>
      <c r="BF637" s="251"/>
      <c r="BG637" s="251"/>
      <c r="BH637" s="251"/>
      <c r="BI637" s="251"/>
      <c r="BJ637" s="251"/>
      <c r="BK637" s="251"/>
    </row>
    <row r="638" spans="1:63" ht="15.75" customHeight="1">
      <c r="A638" s="433" t="s">
        <v>113</v>
      </c>
      <c r="B638" s="433"/>
      <c r="C638" s="433"/>
      <c r="D638" s="84" t="s">
        <v>329</v>
      </c>
      <c r="E638" s="77">
        <v>1.2</v>
      </c>
      <c r="F638" s="74"/>
      <c r="G638" s="68"/>
      <c r="H638" s="68"/>
      <c r="I638" s="75"/>
      <c r="J638" s="251"/>
      <c r="K638" s="251"/>
      <c r="L638" s="251"/>
      <c r="M638" s="251"/>
      <c r="N638" s="251"/>
      <c r="O638" s="251"/>
      <c r="P638" s="251"/>
      <c r="Q638" s="74" t="s">
        <v>329</v>
      </c>
      <c r="R638" s="77">
        <v>1.2</v>
      </c>
      <c r="S638" s="74"/>
      <c r="T638" s="68"/>
      <c r="U638" s="68"/>
      <c r="V638" s="77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E638" s="251"/>
      <c r="BF638" s="251"/>
      <c r="BG638" s="251"/>
      <c r="BH638" s="251"/>
      <c r="BI638" s="251"/>
      <c r="BJ638" s="251"/>
      <c r="BK638" s="251"/>
    </row>
    <row r="639" spans="1:63" ht="15.75" customHeight="1">
      <c r="A639" s="104"/>
      <c r="B639" s="105"/>
      <c r="C639" s="105"/>
      <c r="D639" s="84"/>
      <c r="E639" s="77"/>
      <c r="F639" s="80">
        <v>3.06</v>
      </c>
      <c r="G639" s="81">
        <v>2.12</v>
      </c>
      <c r="H639" s="81">
        <v>23.43</v>
      </c>
      <c r="I639" s="265">
        <v>143</v>
      </c>
      <c r="J639" s="223">
        <v>0.48</v>
      </c>
      <c r="K639" s="224">
        <v>0.02</v>
      </c>
      <c r="L639" s="224">
        <v>17</v>
      </c>
      <c r="M639" s="224">
        <v>105.4</v>
      </c>
      <c r="N639" s="224">
        <v>45.1</v>
      </c>
      <c r="O639" s="224">
        <v>10.8</v>
      </c>
      <c r="P639" s="225">
        <v>0.45</v>
      </c>
      <c r="Q639" s="84"/>
      <c r="R639" s="77"/>
      <c r="S639" s="80">
        <v>3.06</v>
      </c>
      <c r="T639" s="81">
        <v>2.12</v>
      </c>
      <c r="U639" s="81">
        <v>23.43</v>
      </c>
      <c r="V639" s="79">
        <v>143</v>
      </c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E639" s="223">
        <v>0.48</v>
      </c>
      <c r="BF639" s="224">
        <v>0.02</v>
      </c>
      <c r="BG639" s="224">
        <v>17</v>
      </c>
      <c r="BH639" s="224">
        <v>119.3</v>
      </c>
      <c r="BI639" s="224">
        <v>45.1</v>
      </c>
      <c r="BJ639" s="224">
        <v>10.8</v>
      </c>
      <c r="BK639" s="225">
        <v>0.45</v>
      </c>
    </row>
    <row r="640" spans="1:63" ht="15.75" customHeight="1">
      <c r="A640" s="497" t="s">
        <v>320</v>
      </c>
      <c r="B640" s="497"/>
      <c r="C640" s="497"/>
      <c r="D640" s="84"/>
      <c r="E640" s="79">
        <v>135</v>
      </c>
      <c r="F640" s="80">
        <v>4.58</v>
      </c>
      <c r="G640" s="81">
        <v>4.08</v>
      </c>
      <c r="H640" s="81">
        <v>7.58</v>
      </c>
      <c r="I640" s="265">
        <v>105</v>
      </c>
      <c r="J640" s="223">
        <v>0.056</v>
      </c>
      <c r="K640" s="224">
        <v>1.98</v>
      </c>
      <c r="L640" s="224">
        <v>32</v>
      </c>
      <c r="M640" s="224">
        <v>178</v>
      </c>
      <c r="N640" s="224">
        <v>139</v>
      </c>
      <c r="O640" s="224">
        <v>21.5</v>
      </c>
      <c r="P640" s="225">
        <v>0.13</v>
      </c>
      <c r="Q640" s="84"/>
      <c r="R640" s="79">
        <v>150</v>
      </c>
      <c r="S640" s="80">
        <v>5.48</v>
      </c>
      <c r="T640" s="81">
        <v>4.88</v>
      </c>
      <c r="U640" s="81">
        <v>9.07</v>
      </c>
      <c r="V640" s="79">
        <v>125</v>
      </c>
      <c r="W640" s="405" t="s">
        <v>177</v>
      </c>
      <c r="X640" s="405"/>
      <c r="Y640" s="405"/>
      <c r="Z640" s="81"/>
      <c r="AA640" s="81">
        <v>150</v>
      </c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>
        <v>180</v>
      </c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210"/>
      <c r="BE640" s="223">
        <v>0.063</v>
      </c>
      <c r="BF640" s="224">
        <v>2.05</v>
      </c>
      <c r="BG640" s="224">
        <v>32</v>
      </c>
      <c r="BH640" s="224">
        <v>189.6</v>
      </c>
      <c r="BI640" s="224">
        <v>142.2</v>
      </c>
      <c r="BJ640" s="224">
        <v>22.1</v>
      </c>
      <c r="BK640" s="225">
        <v>0.16</v>
      </c>
    </row>
    <row r="641" spans="1:63" ht="15.75" customHeight="1">
      <c r="A641" s="461" t="s">
        <v>214</v>
      </c>
      <c r="B641" s="461"/>
      <c r="C641" s="461"/>
      <c r="D641" s="91"/>
      <c r="E641" s="92">
        <f>SUM(E628+E640)</f>
        <v>195</v>
      </c>
      <c r="F641" s="147">
        <f>SUM(F639:F640)</f>
        <v>7.640000000000001</v>
      </c>
      <c r="G641" s="147">
        <f>SUM(G639:G640)</f>
        <v>6.2</v>
      </c>
      <c r="H641" s="147">
        <f>SUM(H639:H640)</f>
        <v>31.009999999999998</v>
      </c>
      <c r="I641" s="147">
        <f>SUM(I639:I640)</f>
        <v>248</v>
      </c>
      <c r="J641" s="147">
        <f aca="true" t="shared" si="41" ref="J641:P641">SUM(J639:J640)</f>
        <v>0.536</v>
      </c>
      <c r="K641" s="147">
        <f t="shared" si="41"/>
        <v>2</v>
      </c>
      <c r="L641" s="147">
        <f t="shared" si="41"/>
        <v>49</v>
      </c>
      <c r="M641" s="147">
        <f t="shared" si="41"/>
        <v>283.4</v>
      </c>
      <c r="N641" s="147">
        <f t="shared" si="41"/>
        <v>184.1</v>
      </c>
      <c r="O641" s="147">
        <f t="shared" si="41"/>
        <v>32.3</v>
      </c>
      <c r="P641" s="147">
        <f t="shared" si="41"/>
        <v>0.5800000000000001</v>
      </c>
      <c r="Q641" s="236"/>
      <c r="R641" s="92">
        <f>SUM(R628+R640)</f>
        <v>210</v>
      </c>
      <c r="S641" s="147">
        <f>SUM(S639:S640)</f>
        <v>8.540000000000001</v>
      </c>
      <c r="T641" s="147">
        <f>SUM(T639:T640)</f>
        <v>7</v>
      </c>
      <c r="U641" s="147">
        <f>SUM(U639:U640)</f>
        <v>32.5</v>
      </c>
      <c r="V641" s="147">
        <f>SUM(V639:V640)</f>
        <v>268</v>
      </c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E641" s="147">
        <f aca="true" t="shared" si="42" ref="BE641:BK641">SUM(BE639:BE640)</f>
        <v>0.5429999999999999</v>
      </c>
      <c r="BF641" s="147">
        <f t="shared" si="42"/>
        <v>2.07</v>
      </c>
      <c r="BG641" s="147">
        <f t="shared" si="42"/>
        <v>49</v>
      </c>
      <c r="BH641" s="147">
        <f t="shared" si="42"/>
        <v>308.9</v>
      </c>
      <c r="BI641" s="147">
        <f t="shared" si="42"/>
        <v>187.29999999999998</v>
      </c>
      <c r="BJ641" s="147">
        <f t="shared" si="42"/>
        <v>32.900000000000006</v>
      </c>
      <c r="BK641" s="147">
        <f t="shared" si="42"/>
        <v>0.61</v>
      </c>
    </row>
    <row r="642" spans="1:63" ht="15.75" customHeight="1">
      <c r="A642" s="513" t="s">
        <v>217</v>
      </c>
      <c r="B642" s="513"/>
      <c r="C642" s="513"/>
      <c r="D642" s="187"/>
      <c r="E642" s="188">
        <f aca="true" t="shared" si="43" ref="E642:P642">SUM(E590+E625+E641)</f>
        <v>1230</v>
      </c>
      <c r="F642" s="188">
        <f t="shared" si="43"/>
        <v>42.32</v>
      </c>
      <c r="G642" s="188">
        <f t="shared" si="43"/>
        <v>40.09</v>
      </c>
      <c r="H642" s="188">
        <f t="shared" si="43"/>
        <v>184.88</v>
      </c>
      <c r="I642" s="233">
        <f t="shared" si="43"/>
        <v>1335.24</v>
      </c>
      <c r="J642" s="233">
        <f t="shared" si="43"/>
        <v>1.129</v>
      </c>
      <c r="K642" s="233">
        <f t="shared" si="43"/>
        <v>2.08</v>
      </c>
      <c r="L642" s="233">
        <f t="shared" si="43"/>
        <v>225</v>
      </c>
      <c r="M642" s="233">
        <f t="shared" si="43"/>
        <v>551.5799999999999</v>
      </c>
      <c r="N642" s="233">
        <f t="shared" si="43"/>
        <v>861.26</v>
      </c>
      <c r="O642" s="233">
        <f t="shared" si="43"/>
        <v>225.61</v>
      </c>
      <c r="P642" s="233">
        <f t="shared" si="43"/>
        <v>39.529999999999994</v>
      </c>
      <c r="Q642" s="249"/>
      <c r="R642" s="188">
        <f>SUM(R590+R625+R641)</f>
        <v>1535</v>
      </c>
      <c r="S642" s="188">
        <f>SUM(S590+S625+S641)</f>
        <v>52.099999999999994</v>
      </c>
      <c r="T642" s="188">
        <f>SUM(T590+T625+T641)</f>
        <v>48.22</v>
      </c>
      <c r="U642" s="188">
        <f>SUM(U590+U625+U641)</f>
        <v>220.9</v>
      </c>
      <c r="V642" s="188">
        <f>SUM(V590+V625+V641)</f>
        <v>1563.6599999999999</v>
      </c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E642" s="233">
        <f aca="true" t="shared" si="44" ref="BE642:BK642">SUM(BE590+BE625+BE641)</f>
        <v>1.4</v>
      </c>
      <c r="BF642" s="233">
        <f t="shared" si="44"/>
        <v>12.22</v>
      </c>
      <c r="BG642" s="233">
        <f t="shared" si="44"/>
        <v>251</v>
      </c>
      <c r="BH642" s="233">
        <f t="shared" si="44"/>
        <v>608.38</v>
      </c>
      <c r="BI642" s="233">
        <f t="shared" si="44"/>
        <v>919.4200000000001</v>
      </c>
      <c r="BJ642" s="233">
        <f t="shared" si="44"/>
        <v>237.49</v>
      </c>
      <c r="BK642" s="233">
        <f t="shared" si="44"/>
        <v>40.26</v>
      </c>
    </row>
    <row r="643" spans="1:63" ht="15.75" customHeight="1">
      <c r="A643" s="455" t="s">
        <v>47</v>
      </c>
      <c r="B643" s="455"/>
      <c r="C643" s="455"/>
      <c r="D643" s="84"/>
      <c r="E643" s="117"/>
      <c r="F643" s="74"/>
      <c r="G643" s="68"/>
      <c r="H643" s="68"/>
      <c r="I643" s="75"/>
      <c r="J643" s="251"/>
      <c r="K643" s="251"/>
      <c r="L643" s="251"/>
      <c r="M643" s="251"/>
      <c r="N643" s="251"/>
      <c r="O643" s="251"/>
      <c r="P643" s="251"/>
      <c r="Q643" s="74"/>
      <c r="R643" s="77"/>
      <c r="S643" s="80"/>
      <c r="T643" s="81"/>
      <c r="U643" s="189"/>
      <c r="V643" s="190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E643" s="251"/>
      <c r="BF643" s="251"/>
      <c r="BG643" s="251"/>
      <c r="BH643" s="251"/>
      <c r="BI643" s="251"/>
      <c r="BJ643" s="251"/>
      <c r="BK643" s="251"/>
    </row>
    <row r="644" spans="1:63" ht="15.75" customHeight="1">
      <c r="A644" s="404" t="s">
        <v>13</v>
      </c>
      <c r="B644" s="404"/>
      <c r="C644" s="404"/>
      <c r="D644" s="84"/>
      <c r="E644" s="77"/>
      <c r="F644" s="74"/>
      <c r="G644" s="68"/>
      <c r="H644" s="68"/>
      <c r="I644" s="75"/>
      <c r="J644" s="251"/>
      <c r="K644" s="251"/>
      <c r="L644" s="251"/>
      <c r="M644" s="251"/>
      <c r="N644" s="251"/>
      <c r="O644" s="251"/>
      <c r="P644" s="251"/>
      <c r="Q644" s="74"/>
      <c r="R644" s="117"/>
      <c r="S644" s="74"/>
      <c r="T644" s="68"/>
      <c r="U644" s="191"/>
      <c r="V644" s="192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E644" s="251"/>
      <c r="BF644" s="251"/>
      <c r="BG644" s="251"/>
      <c r="BH644" s="251"/>
      <c r="BI644" s="251"/>
      <c r="BJ644" s="251"/>
      <c r="BK644" s="251"/>
    </row>
    <row r="645" spans="1:63" ht="15.75" customHeight="1">
      <c r="A645" s="407" t="s">
        <v>81</v>
      </c>
      <c r="B645" s="407"/>
      <c r="C645" s="407"/>
      <c r="D645" s="78"/>
      <c r="E645" s="79"/>
      <c r="F645" s="74"/>
      <c r="G645" s="68"/>
      <c r="H645" s="68"/>
      <c r="I645" s="75"/>
      <c r="J645" s="251"/>
      <c r="K645" s="251"/>
      <c r="L645" s="251"/>
      <c r="M645" s="251"/>
      <c r="N645" s="251"/>
      <c r="O645" s="251"/>
      <c r="P645" s="251"/>
      <c r="Q645" s="80"/>
      <c r="R645" s="79"/>
      <c r="S645" s="74"/>
      <c r="T645" s="68"/>
      <c r="U645" s="68"/>
      <c r="V645" s="77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E645" s="251"/>
      <c r="BF645" s="251"/>
      <c r="BG645" s="251"/>
      <c r="BH645" s="251"/>
      <c r="BI645" s="251"/>
      <c r="BJ645" s="251"/>
      <c r="BK645" s="251"/>
    </row>
    <row r="646" spans="1:63" ht="15.75" customHeight="1">
      <c r="A646" s="407" t="s">
        <v>108</v>
      </c>
      <c r="B646" s="407"/>
      <c r="C646" s="407"/>
      <c r="D646" s="84" t="s">
        <v>79</v>
      </c>
      <c r="E646" s="79">
        <v>150</v>
      </c>
      <c r="F646" s="74"/>
      <c r="G646" s="68"/>
      <c r="H646" s="68"/>
      <c r="I646" s="75"/>
      <c r="J646" s="251"/>
      <c r="K646" s="251"/>
      <c r="L646" s="251"/>
      <c r="M646" s="251"/>
      <c r="N646" s="251"/>
      <c r="O646" s="251"/>
      <c r="P646" s="251"/>
      <c r="Q646" s="74" t="s">
        <v>80</v>
      </c>
      <c r="R646" s="79">
        <v>210</v>
      </c>
      <c r="S646" s="74"/>
      <c r="T646" s="68"/>
      <c r="U646" s="68"/>
      <c r="V646" s="77"/>
      <c r="W646" s="85"/>
      <c r="X646" s="105"/>
      <c r="Y646" s="85"/>
      <c r="Z646" s="68"/>
      <c r="AA646" s="68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E646" s="251"/>
      <c r="BF646" s="251"/>
      <c r="BG646" s="251"/>
      <c r="BH646" s="251"/>
      <c r="BI646" s="251"/>
      <c r="BJ646" s="251"/>
      <c r="BK646" s="251"/>
    </row>
    <row r="647" spans="1:63" ht="15.75" customHeight="1">
      <c r="A647" s="417" t="s">
        <v>33</v>
      </c>
      <c r="B647" s="417"/>
      <c r="C647" s="417"/>
      <c r="D647" s="113">
        <v>23</v>
      </c>
      <c r="E647" s="114">
        <v>23</v>
      </c>
      <c r="F647" s="115"/>
      <c r="G647" s="68"/>
      <c r="H647" s="68"/>
      <c r="I647" s="75"/>
      <c r="J647" s="251"/>
      <c r="K647" s="251"/>
      <c r="L647" s="251"/>
      <c r="M647" s="251"/>
      <c r="N647" s="251"/>
      <c r="O647" s="251"/>
      <c r="P647" s="251"/>
      <c r="Q647" s="115">
        <v>31</v>
      </c>
      <c r="R647" s="114">
        <v>31</v>
      </c>
      <c r="S647" s="115"/>
      <c r="T647" s="68"/>
      <c r="U647" s="68"/>
      <c r="V647" s="77"/>
      <c r="W647" s="405" t="s">
        <v>177</v>
      </c>
      <c r="X647" s="405"/>
      <c r="Y647" s="405"/>
      <c r="Z647" s="68"/>
      <c r="AA647" s="81">
        <v>150</v>
      </c>
      <c r="AB647" s="68"/>
      <c r="AC647" s="81"/>
      <c r="AD647" s="81"/>
      <c r="AE647" s="68"/>
      <c r="AF647" s="68"/>
      <c r="AG647" s="81"/>
      <c r="AH647" s="81"/>
      <c r="AI647" s="68"/>
      <c r="AJ647" s="68"/>
      <c r="AK647" s="81"/>
      <c r="AL647" s="81"/>
      <c r="AM647" s="81"/>
      <c r="AN647" s="81"/>
      <c r="AO647" s="68"/>
      <c r="AP647" s="81">
        <v>180</v>
      </c>
      <c r="AQ647" s="68"/>
      <c r="AR647" s="81"/>
      <c r="AS647" s="81"/>
      <c r="AT647" s="68"/>
      <c r="AU647" s="68"/>
      <c r="AV647" s="81"/>
      <c r="AW647" s="81"/>
      <c r="AX647" s="68"/>
      <c r="AY647" s="68"/>
      <c r="AZ647" s="81"/>
      <c r="BA647" s="81"/>
      <c r="BB647" s="81"/>
      <c r="BC647" s="81"/>
      <c r="BE647" s="251"/>
      <c r="BF647" s="251"/>
      <c r="BG647" s="251"/>
      <c r="BH647" s="251"/>
      <c r="BI647" s="251"/>
      <c r="BJ647" s="251"/>
      <c r="BK647" s="251"/>
    </row>
    <row r="648" spans="1:63" s="107" customFormat="1" ht="15.75" customHeight="1">
      <c r="A648" s="417" t="s">
        <v>25</v>
      </c>
      <c r="B648" s="417"/>
      <c r="C648" s="417"/>
      <c r="D648" s="84">
        <v>75</v>
      </c>
      <c r="E648" s="77">
        <v>75</v>
      </c>
      <c r="F648" s="74"/>
      <c r="G648" s="68"/>
      <c r="H648" s="68"/>
      <c r="I648" s="75"/>
      <c r="J648" s="251"/>
      <c r="K648" s="251"/>
      <c r="L648" s="251"/>
      <c r="M648" s="251"/>
      <c r="N648" s="251"/>
      <c r="O648" s="251"/>
      <c r="P648" s="251"/>
      <c r="Q648" s="74">
        <v>100</v>
      </c>
      <c r="R648" s="77">
        <v>100</v>
      </c>
      <c r="S648" s="74"/>
      <c r="T648" s="68"/>
      <c r="U648" s="68"/>
      <c r="V648" s="77"/>
      <c r="W648" s="466" t="s">
        <v>214</v>
      </c>
      <c r="X648" s="466"/>
      <c r="Y648" s="466"/>
      <c r="Z648" s="94"/>
      <c r="AA648" s="95"/>
      <c r="AB648" s="95"/>
      <c r="AC648" s="94"/>
      <c r="AD648" s="94"/>
      <c r="AE648" s="95"/>
      <c r="AF648" s="95"/>
      <c r="AG648" s="94"/>
      <c r="AH648" s="94"/>
      <c r="AI648" s="95"/>
      <c r="AJ648" s="95"/>
      <c r="AK648" s="94"/>
      <c r="AL648" s="94"/>
      <c r="AM648" s="94"/>
      <c r="AN648" s="94"/>
      <c r="AO648" s="94"/>
      <c r="AP648" s="95"/>
      <c r="AQ648" s="95"/>
      <c r="AR648" s="94"/>
      <c r="AS648" s="94"/>
      <c r="AT648" s="95"/>
      <c r="AU648" s="95"/>
      <c r="AV648" s="94"/>
      <c r="AW648" s="94"/>
      <c r="AX648" s="95"/>
      <c r="AY648" s="95"/>
      <c r="AZ648" s="94"/>
      <c r="BA648" s="94"/>
      <c r="BB648" s="94"/>
      <c r="BC648" s="94"/>
      <c r="BE648" s="251"/>
      <c r="BF648" s="251"/>
      <c r="BG648" s="251"/>
      <c r="BH648" s="251"/>
      <c r="BI648" s="251"/>
      <c r="BJ648" s="251"/>
      <c r="BK648" s="251"/>
    </row>
    <row r="649" spans="1:63" s="111" customFormat="1" ht="15.75" customHeight="1">
      <c r="A649" s="417" t="s">
        <v>66</v>
      </c>
      <c r="B649" s="417"/>
      <c r="C649" s="417"/>
      <c r="D649" s="84">
        <v>56</v>
      </c>
      <c r="E649" s="77">
        <v>56</v>
      </c>
      <c r="F649" s="74"/>
      <c r="G649" s="68"/>
      <c r="H649" s="68"/>
      <c r="I649" s="75"/>
      <c r="J649" s="251"/>
      <c r="K649" s="251"/>
      <c r="L649" s="251"/>
      <c r="M649" s="251"/>
      <c r="N649" s="251"/>
      <c r="O649" s="251"/>
      <c r="P649" s="251"/>
      <c r="Q649" s="74">
        <v>75</v>
      </c>
      <c r="R649" s="77">
        <v>75</v>
      </c>
      <c r="S649" s="74"/>
      <c r="T649" s="68"/>
      <c r="U649" s="68"/>
      <c r="V649" s="77"/>
      <c r="W649" s="517" t="s">
        <v>217</v>
      </c>
      <c r="X649" s="517"/>
      <c r="Y649" s="517"/>
      <c r="Z649" s="110"/>
      <c r="AA649" s="110"/>
      <c r="AB649" s="138"/>
      <c r="AC649" s="110"/>
      <c r="AD649" s="110"/>
      <c r="AE649" s="138"/>
      <c r="AF649" s="138"/>
      <c r="AG649" s="110"/>
      <c r="AH649" s="110"/>
      <c r="AI649" s="138"/>
      <c r="AJ649" s="138"/>
      <c r="AK649" s="110"/>
      <c r="AL649" s="110"/>
      <c r="AM649" s="110"/>
      <c r="AN649" s="110"/>
      <c r="AO649" s="110"/>
      <c r="AP649" s="110"/>
      <c r="AQ649" s="138"/>
      <c r="AR649" s="110"/>
      <c r="AS649" s="110"/>
      <c r="AT649" s="138"/>
      <c r="AU649" s="138"/>
      <c r="AV649" s="110"/>
      <c r="AW649" s="110"/>
      <c r="AX649" s="138"/>
      <c r="AY649" s="138"/>
      <c r="AZ649" s="110"/>
      <c r="BA649" s="110"/>
      <c r="BB649" s="110"/>
      <c r="BC649" s="110"/>
      <c r="BE649" s="251"/>
      <c r="BF649" s="251"/>
      <c r="BG649" s="251"/>
      <c r="BH649" s="251"/>
      <c r="BI649" s="251"/>
      <c r="BJ649" s="251"/>
      <c r="BK649" s="251"/>
    </row>
    <row r="650" spans="1:63" ht="15.75" customHeight="1">
      <c r="A650" s="417" t="s">
        <v>27</v>
      </c>
      <c r="B650" s="417"/>
      <c r="C650" s="417"/>
      <c r="D650" s="84">
        <v>4.5</v>
      </c>
      <c r="E650" s="77">
        <v>4.5</v>
      </c>
      <c r="F650" s="74"/>
      <c r="G650" s="68"/>
      <c r="H650" s="68"/>
      <c r="I650" s="75"/>
      <c r="J650" s="251"/>
      <c r="K650" s="251"/>
      <c r="L650" s="251"/>
      <c r="M650" s="251"/>
      <c r="N650" s="251"/>
      <c r="O650" s="251"/>
      <c r="P650" s="251"/>
      <c r="Q650" s="74">
        <v>8</v>
      </c>
      <c r="R650" s="77">
        <v>8</v>
      </c>
      <c r="S650" s="74"/>
      <c r="T650" s="68"/>
      <c r="U650" s="68"/>
      <c r="V650" s="77"/>
      <c r="W650" s="460" t="s">
        <v>47</v>
      </c>
      <c r="X650" s="460"/>
      <c r="Y650" s="460"/>
      <c r="Z650" s="68"/>
      <c r="AA650" s="119"/>
      <c r="AB650" s="81"/>
      <c r="AC650" s="68"/>
      <c r="AD650" s="68"/>
      <c r="AE650" s="81"/>
      <c r="AF650" s="81"/>
      <c r="AG650" s="68"/>
      <c r="AH650" s="68"/>
      <c r="AI650" s="81"/>
      <c r="AJ650" s="81"/>
      <c r="AK650" s="68"/>
      <c r="AL650" s="68"/>
      <c r="AM650" s="68"/>
      <c r="AN650" s="68"/>
      <c r="AO650" s="68"/>
      <c r="AP650" s="68"/>
      <c r="AQ650" s="81"/>
      <c r="AR650" s="68"/>
      <c r="AS650" s="68"/>
      <c r="AT650" s="81"/>
      <c r="AU650" s="81"/>
      <c r="AV650" s="68"/>
      <c r="AW650" s="68"/>
      <c r="AX650" s="81"/>
      <c r="AY650" s="81"/>
      <c r="AZ650" s="68"/>
      <c r="BA650" s="68"/>
      <c r="BB650" s="68"/>
      <c r="BC650" s="68"/>
      <c r="BE650" s="251"/>
      <c r="BF650" s="251"/>
      <c r="BG650" s="251"/>
      <c r="BH650" s="251"/>
      <c r="BI650" s="251"/>
      <c r="BJ650" s="251"/>
      <c r="BK650" s="251"/>
    </row>
    <row r="651" spans="1:63" ht="15.75" customHeight="1">
      <c r="A651" s="417" t="s">
        <v>28</v>
      </c>
      <c r="B651" s="417"/>
      <c r="C651" s="417"/>
      <c r="D651" s="84">
        <v>5</v>
      </c>
      <c r="E651" s="77">
        <v>5</v>
      </c>
      <c r="F651" s="74"/>
      <c r="G651" s="68"/>
      <c r="H651" s="68"/>
      <c r="I651" s="75"/>
      <c r="J651" s="251"/>
      <c r="K651" s="251"/>
      <c r="L651" s="251"/>
      <c r="M651" s="251"/>
      <c r="N651" s="251"/>
      <c r="O651" s="251"/>
      <c r="P651" s="251"/>
      <c r="Q651" s="74">
        <v>10</v>
      </c>
      <c r="R651" s="77">
        <v>10</v>
      </c>
      <c r="S651" s="74"/>
      <c r="T651" s="68"/>
      <c r="U651" s="68"/>
      <c r="V651" s="77"/>
      <c r="W651" s="405" t="s">
        <v>13</v>
      </c>
      <c r="X651" s="405"/>
      <c r="Y651" s="405"/>
      <c r="Z651" s="68"/>
      <c r="AA651" s="68"/>
      <c r="AB651" s="68"/>
      <c r="AC651" s="119"/>
      <c r="AD651" s="119"/>
      <c r="AE651" s="68"/>
      <c r="AF651" s="68"/>
      <c r="AG651" s="119"/>
      <c r="AH651" s="119"/>
      <c r="AI651" s="68"/>
      <c r="AJ651" s="68"/>
      <c r="AK651" s="119"/>
      <c r="AL651" s="119"/>
      <c r="AM651" s="119"/>
      <c r="AN651" s="119"/>
      <c r="AO651" s="68"/>
      <c r="AP651" s="119"/>
      <c r="AQ651" s="68"/>
      <c r="AR651" s="119"/>
      <c r="AS651" s="119"/>
      <c r="AT651" s="68"/>
      <c r="AU651" s="68"/>
      <c r="AV651" s="119"/>
      <c r="AW651" s="119"/>
      <c r="AX651" s="68"/>
      <c r="AY651" s="68"/>
      <c r="AZ651" s="119"/>
      <c r="BA651" s="119"/>
      <c r="BB651" s="119"/>
      <c r="BC651" s="119"/>
      <c r="BE651" s="251"/>
      <c r="BF651" s="251"/>
      <c r="BG651" s="251"/>
      <c r="BH651" s="251"/>
      <c r="BI651" s="251"/>
      <c r="BJ651" s="251"/>
      <c r="BK651" s="251"/>
    </row>
    <row r="652" spans="1:63" ht="15.75" customHeight="1">
      <c r="A652" s="417"/>
      <c r="B652" s="417"/>
      <c r="C652" s="417"/>
      <c r="D652" s="116"/>
      <c r="E652" s="117"/>
      <c r="F652" s="80">
        <v>4.58</v>
      </c>
      <c r="G652" s="81">
        <v>8.48</v>
      </c>
      <c r="H652" s="81">
        <v>25.13</v>
      </c>
      <c r="I652" s="265">
        <v>195</v>
      </c>
      <c r="J652" s="224"/>
      <c r="K652" s="224">
        <v>20</v>
      </c>
      <c r="L652" s="224">
        <v>11.35</v>
      </c>
      <c r="M652" s="224">
        <v>145.2</v>
      </c>
      <c r="N652" s="224">
        <v>96.1</v>
      </c>
      <c r="O652" s="225">
        <v>3.12</v>
      </c>
      <c r="P652" s="225"/>
      <c r="Q652" s="78"/>
      <c r="R652" s="79"/>
      <c r="S652" s="80">
        <v>6.1</v>
      </c>
      <c r="T652" s="81">
        <v>11.3</v>
      </c>
      <c r="U652" s="81">
        <v>33.5</v>
      </c>
      <c r="V652" s="79">
        <v>260</v>
      </c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E652" s="223"/>
      <c r="BF652" s="224">
        <v>20</v>
      </c>
      <c r="BG652" s="224">
        <v>11.35</v>
      </c>
      <c r="BH652" s="224">
        <v>145.2</v>
      </c>
      <c r="BI652" s="224">
        <v>96.1</v>
      </c>
      <c r="BJ652" s="225">
        <v>3.12</v>
      </c>
      <c r="BK652" s="225"/>
    </row>
    <row r="653" spans="1:63" ht="15.75" customHeight="1">
      <c r="A653" s="404" t="s">
        <v>173</v>
      </c>
      <c r="B653" s="404"/>
      <c r="C653" s="404"/>
      <c r="D653" s="116"/>
      <c r="E653" s="117"/>
      <c r="F653" s="80"/>
      <c r="G653" s="81"/>
      <c r="H653" s="81"/>
      <c r="I653" s="82"/>
      <c r="J653" s="252"/>
      <c r="K653" s="252"/>
      <c r="L653" s="252"/>
      <c r="M653" s="252"/>
      <c r="N653" s="252"/>
      <c r="O653" s="252"/>
      <c r="P653" s="252"/>
      <c r="Q653" s="80"/>
      <c r="R653" s="79"/>
      <c r="S653" s="80"/>
      <c r="T653" s="81"/>
      <c r="U653" s="81"/>
      <c r="V653" s="7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E653" s="252"/>
      <c r="BF653" s="252"/>
      <c r="BG653" s="252"/>
      <c r="BH653" s="252"/>
      <c r="BI653" s="252"/>
      <c r="BJ653" s="252"/>
      <c r="BK653" s="252"/>
    </row>
    <row r="654" spans="1:63" ht="15.75" customHeight="1">
      <c r="A654" s="404" t="s">
        <v>158</v>
      </c>
      <c r="B654" s="404"/>
      <c r="C654" s="404"/>
      <c r="D654" s="84"/>
      <c r="E654" s="79">
        <v>150</v>
      </c>
      <c r="F654" s="74"/>
      <c r="G654" s="68"/>
      <c r="H654" s="68"/>
      <c r="I654" s="75"/>
      <c r="J654" s="251"/>
      <c r="K654" s="251"/>
      <c r="L654" s="251"/>
      <c r="M654" s="251"/>
      <c r="N654" s="251"/>
      <c r="O654" s="251"/>
      <c r="P654" s="251"/>
      <c r="Q654" s="74"/>
      <c r="R654" s="79">
        <v>180</v>
      </c>
      <c r="S654" s="74"/>
      <c r="T654" s="68"/>
      <c r="U654" s="87"/>
      <c r="V654" s="8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E654" s="251"/>
      <c r="BF654" s="251"/>
      <c r="BG654" s="251"/>
      <c r="BH654" s="251"/>
      <c r="BI654" s="251"/>
      <c r="BJ654" s="251"/>
      <c r="BK654" s="251"/>
    </row>
    <row r="655" spans="1:63" ht="15.75" customHeight="1">
      <c r="A655" s="402" t="s">
        <v>330</v>
      </c>
      <c r="B655" s="402"/>
      <c r="C655" s="402"/>
      <c r="D655" s="84">
        <v>0.2</v>
      </c>
      <c r="E655" s="77">
        <v>0.2</v>
      </c>
      <c r="F655" s="74"/>
      <c r="G655" s="68"/>
      <c r="H655" s="68"/>
      <c r="I655" s="75"/>
      <c r="J655" s="251"/>
      <c r="K655" s="251"/>
      <c r="L655" s="251"/>
      <c r="M655" s="251"/>
      <c r="N655" s="251"/>
      <c r="O655" s="251"/>
      <c r="P655" s="251"/>
      <c r="Q655" s="74">
        <v>0.3</v>
      </c>
      <c r="R655" s="77">
        <v>0.3</v>
      </c>
      <c r="S655" s="74"/>
      <c r="T655" s="68"/>
      <c r="U655" s="68"/>
      <c r="V655" s="77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E655" s="251"/>
      <c r="BF655" s="251"/>
      <c r="BG655" s="251"/>
      <c r="BH655" s="251"/>
      <c r="BI655" s="251"/>
      <c r="BJ655" s="251"/>
      <c r="BK655" s="251"/>
    </row>
    <row r="656" spans="1:63" ht="15.75" customHeight="1">
      <c r="A656" s="402" t="s">
        <v>27</v>
      </c>
      <c r="B656" s="402"/>
      <c r="C656" s="402"/>
      <c r="D656" s="84">
        <v>7</v>
      </c>
      <c r="E656" s="77">
        <v>7</v>
      </c>
      <c r="F656" s="74"/>
      <c r="G656" s="68"/>
      <c r="H656" s="68"/>
      <c r="I656" s="75"/>
      <c r="J656" s="251"/>
      <c r="K656" s="251"/>
      <c r="L656" s="251"/>
      <c r="M656" s="251"/>
      <c r="N656" s="251"/>
      <c r="O656" s="251"/>
      <c r="P656" s="251"/>
      <c r="Q656" s="74">
        <v>10</v>
      </c>
      <c r="R656" s="77">
        <v>10</v>
      </c>
      <c r="S656" s="74"/>
      <c r="T656" s="68"/>
      <c r="U656" s="68"/>
      <c r="V656" s="77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E656" s="251"/>
      <c r="BF656" s="251"/>
      <c r="BG656" s="251"/>
      <c r="BH656" s="251"/>
      <c r="BI656" s="251"/>
      <c r="BJ656" s="251"/>
      <c r="BK656" s="251"/>
    </row>
    <row r="657" spans="1:63" ht="15.75" customHeight="1">
      <c r="A657" s="402"/>
      <c r="B657" s="402"/>
      <c r="C657" s="402"/>
      <c r="D657" s="84"/>
      <c r="E657" s="77"/>
      <c r="F657" s="80">
        <v>0.04</v>
      </c>
      <c r="G657" s="81">
        <v>0.01</v>
      </c>
      <c r="H657" s="81">
        <v>6.99</v>
      </c>
      <c r="I657" s="265">
        <v>28</v>
      </c>
      <c r="J657" s="223"/>
      <c r="K657" s="224"/>
      <c r="L657" s="224"/>
      <c r="M657" s="224">
        <v>8</v>
      </c>
      <c r="N657" s="224">
        <v>1.6</v>
      </c>
      <c r="O657" s="224">
        <v>0.9</v>
      </c>
      <c r="P657" s="225">
        <v>0.19</v>
      </c>
      <c r="Q657" s="84"/>
      <c r="R657" s="77"/>
      <c r="S657" s="80">
        <v>0.06</v>
      </c>
      <c r="T657" s="81">
        <v>0.02</v>
      </c>
      <c r="U657" s="81">
        <v>9.99</v>
      </c>
      <c r="V657" s="79">
        <v>40</v>
      </c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E657" s="223"/>
      <c r="BF657" s="224"/>
      <c r="BG657" s="224"/>
      <c r="BH657" s="224">
        <v>10</v>
      </c>
      <c r="BI657" s="224">
        <v>2.5</v>
      </c>
      <c r="BJ657" s="224">
        <v>1.3</v>
      </c>
      <c r="BK657" s="225">
        <v>0.28</v>
      </c>
    </row>
    <row r="658" spans="1:63" s="1" customFormat="1" ht="18.75" customHeight="1">
      <c r="A658" s="382" t="s">
        <v>10</v>
      </c>
      <c r="B658" s="383"/>
      <c r="C658" s="384"/>
      <c r="D658" s="84">
        <v>25</v>
      </c>
      <c r="E658" s="79">
        <v>25</v>
      </c>
      <c r="F658" s="80">
        <v>1.98</v>
      </c>
      <c r="G658" s="81">
        <v>0.25</v>
      </c>
      <c r="H658" s="81">
        <v>12.08</v>
      </c>
      <c r="I658" s="265">
        <v>58.3</v>
      </c>
      <c r="J658" s="223">
        <v>0.045</v>
      </c>
      <c r="K658" s="224"/>
      <c r="L658" s="224"/>
      <c r="M658" s="224">
        <v>10</v>
      </c>
      <c r="N658" s="224">
        <v>46.8</v>
      </c>
      <c r="O658" s="224">
        <v>13.2</v>
      </c>
      <c r="P658" s="225">
        <v>1.07</v>
      </c>
      <c r="Q658" s="84">
        <v>25</v>
      </c>
      <c r="R658" s="79">
        <v>25</v>
      </c>
      <c r="S658" s="80">
        <v>1.98</v>
      </c>
      <c r="T658" s="81">
        <v>0.25</v>
      </c>
      <c r="U658" s="81">
        <v>12.08</v>
      </c>
      <c r="V658" s="265">
        <v>58.3</v>
      </c>
      <c r="W658" s="223">
        <v>0.045</v>
      </c>
      <c r="X658" s="224"/>
      <c r="Y658" s="224"/>
      <c r="Z658" s="224">
        <v>10</v>
      </c>
      <c r="AA658" s="224">
        <v>46.8</v>
      </c>
      <c r="AB658" s="224">
        <v>13.2</v>
      </c>
      <c r="AC658" s="225">
        <v>1.07</v>
      </c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3">
        <v>30</v>
      </c>
      <c r="AP658" s="16">
        <v>30</v>
      </c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E658" s="224"/>
      <c r="BF658" s="224"/>
      <c r="BG658" s="224"/>
      <c r="BH658" s="224">
        <v>10</v>
      </c>
      <c r="BI658" s="224">
        <v>46.8</v>
      </c>
      <c r="BJ658" s="224">
        <v>13.2</v>
      </c>
      <c r="BK658" s="225">
        <v>1.07</v>
      </c>
    </row>
    <row r="659" spans="1:63" s="1" customFormat="1" ht="15">
      <c r="A659" s="379"/>
      <c r="B659" s="380"/>
      <c r="C659" s="381"/>
      <c r="D659" s="23"/>
      <c r="E659" s="14"/>
      <c r="F659" s="11">
        <v>4.73</v>
      </c>
      <c r="G659" s="11">
        <v>6.88</v>
      </c>
      <c r="H659" s="11">
        <v>14.56</v>
      </c>
      <c r="I659" s="10">
        <v>139</v>
      </c>
      <c r="J659" s="338">
        <v>0.05</v>
      </c>
      <c r="K659" s="10">
        <v>0.07</v>
      </c>
      <c r="L659" s="10">
        <v>46</v>
      </c>
      <c r="M659" s="10">
        <v>96.1</v>
      </c>
      <c r="N659" s="10">
        <v>77.6</v>
      </c>
      <c r="O659" s="10">
        <v>13.4</v>
      </c>
      <c r="P659" s="339">
        <v>0.71</v>
      </c>
      <c r="Q659" s="23"/>
      <c r="R659" s="14"/>
      <c r="S659" s="11">
        <v>4.73</v>
      </c>
      <c r="T659" s="11">
        <v>6.88</v>
      </c>
      <c r="U659" s="11">
        <v>14.56</v>
      </c>
      <c r="V659" s="11">
        <v>139</v>
      </c>
      <c r="W659" s="379"/>
      <c r="X659" s="380"/>
      <c r="Y659" s="381"/>
      <c r="Z659" s="13"/>
      <c r="AA659" s="13"/>
      <c r="AB659" s="10">
        <v>195.2</v>
      </c>
      <c r="AC659" s="10">
        <v>50.2</v>
      </c>
      <c r="AD659" s="10">
        <v>96.1</v>
      </c>
      <c r="AE659" s="10">
        <v>13.4</v>
      </c>
      <c r="AF659" s="10">
        <v>77.6</v>
      </c>
      <c r="AG659" s="10">
        <v>0.71</v>
      </c>
      <c r="AH659" s="10">
        <v>46</v>
      </c>
      <c r="AI659" s="10">
        <v>32</v>
      </c>
      <c r="AJ659" s="10">
        <v>0.49</v>
      </c>
      <c r="AK659" s="10">
        <v>0.05</v>
      </c>
      <c r="AL659" s="10">
        <v>0.05</v>
      </c>
      <c r="AM659" s="10">
        <v>0.51</v>
      </c>
      <c r="AN659" s="10">
        <v>0.07</v>
      </c>
      <c r="AO659" s="13"/>
      <c r="AP659" s="13"/>
      <c r="AQ659" s="10">
        <v>195.2</v>
      </c>
      <c r="AR659" s="10">
        <v>50.2</v>
      </c>
      <c r="AS659" s="10">
        <v>96.1</v>
      </c>
      <c r="AT659" s="10">
        <v>13.4</v>
      </c>
      <c r="AU659" s="10">
        <v>77.6</v>
      </c>
      <c r="AV659" s="10">
        <v>0.71</v>
      </c>
      <c r="AW659" s="10">
        <v>46</v>
      </c>
      <c r="AX659" s="10">
        <v>32</v>
      </c>
      <c r="AY659" s="10">
        <v>0.49</v>
      </c>
      <c r="AZ659" s="10">
        <v>0.05</v>
      </c>
      <c r="BA659" s="10">
        <v>0.05</v>
      </c>
      <c r="BB659" s="10">
        <v>0.51</v>
      </c>
      <c r="BC659" s="10">
        <v>0.07</v>
      </c>
      <c r="BE659" s="338">
        <v>0.05</v>
      </c>
      <c r="BF659" s="10">
        <v>0.07</v>
      </c>
      <c r="BG659" s="10">
        <v>46</v>
      </c>
      <c r="BH659" s="10">
        <v>96.1</v>
      </c>
      <c r="BI659" s="10">
        <v>77.6</v>
      </c>
      <c r="BJ659" s="10">
        <v>13.4</v>
      </c>
      <c r="BK659" s="339">
        <v>0.71</v>
      </c>
    </row>
    <row r="660" spans="1:63" ht="15.75" customHeight="1">
      <c r="A660" s="404" t="s">
        <v>189</v>
      </c>
      <c r="B660" s="404"/>
      <c r="C660" s="404"/>
      <c r="D660" s="84">
        <v>100</v>
      </c>
      <c r="E660" s="79">
        <v>100</v>
      </c>
      <c r="F660" s="80">
        <v>1.01</v>
      </c>
      <c r="G660" s="81"/>
      <c r="H660" s="81">
        <v>20.45</v>
      </c>
      <c r="I660" s="82">
        <v>86.4</v>
      </c>
      <c r="J660" s="82">
        <v>86.4</v>
      </c>
      <c r="K660" s="82">
        <v>86.4</v>
      </c>
      <c r="L660" s="82">
        <v>86.4</v>
      </c>
      <c r="M660" s="82">
        <v>86.4</v>
      </c>
      <c r="N660" s="82">
        <v>86.4</v>
      </c>
      <c r="O660" s="82">
        <v>86.4</v>
      </c>
      <c r="P660" s="82">
        <v>86.4</v>
      </c>
      <c r="Q660" s="80">
        <v>135</v>
      </c>
      <c r="R660" s="79">
        <v>135</v>
      </c>
      <c r="S660" s="80">
        <v>1.12</v>
      </c>
      <c r="T660" s="81"/>
      <c r="U660" s="81">
        <v>22.72</v>
      </c>
      <c r="V660" s="79">
        <v>96</v>
      </c>
      <c r="W660" s="405" t="s">
        <v>110</v>
      </c>
      <c r="X660" s="405"/>
      <c r="Y660" s="405"/>
      <c r="Z660" s="68">
        <v>100</v>
      </c>
      <c r="AA660" s="81">
        <v>100</v>
      </c>
      <c r="AB660" s="81">
        <v>26</v>
      </c>
      <c r="AC660" s="81">
        <v>278</v>
      </c>
      <c r="AD660" s="81">
        <v>16</v>
      </c>
      <c r="AE660" s="81">
        <v>9</v>
      </c>
      <c r="AF660" s="81">
        <v>11</v>
      </c>
      <c r="AG660" s="81">
        <v>2.2</v>
      </c>
      <c r="AH660" s="81"/>
      <c r="AI660" s="81">
        <v>30</v>
      </c>
      <c r="AJ660" s="81">
        <v>0.2</v>
      </c>
      <c r="AK660" s="81">
        <v>0.03</v>
      </c>
      <c r="AL660" s="81">
        <v>0.02</v>
      </c>
      <c r="AM660" s="81">
        <v>0.3</v>
      </c>
      <c r="AN660" s="81">
        <v>10</v>
      </c>
      <c r="AO660" s="68">
        <v>100</v>
      </c>
      <c r="AP660" s="81">
        <v>100</v>
      </c>
      <c r="AQ660" s="81">
        <v>26</v>
      </c>
      <c r="AR660" s="81">
        <v>278</v>
      </c>
      <c r="AS660" s="81">
        <v>16</v>
      </c>
      <c r="AT660" s="81">
        <v>9</v>
      </c>
      <c r="AU660" s="81">
        <v>11</v>
      </c>
      <c r="AV660" s="81">
        <v>2.2</v>
      </c>
      <c r="AW660" s="81"/>
      <c r="AX660" s="81">
        <v>30</v>
      </c>
      <c r="AY660" s="81">
        <v>0.2</v>
      </c>
      <c r="AZ660" s="81">
        <v>0.03</v>
      </c>
      <c r="BA660" s="81">
        <v>0.02</v>
      </c>
      <c r="BB660" s="81">
        <v>0.3</v>
      </c>
      <c r="BC660" s="81">
        <v>10</v>
      </c>
      <c r="BE660" s="82">
        <v>86.4</v>
      </c>
      <c r="BF660" s="82">
        <v>86.4</v>
      </c>
      <c r="BG660" s="82">
        <v>86.4</v>
      </c>
      <c r="BH660" s="82">
        <v>86.4</v>
      </c>
      <c r="BI660" s="82">
        <v>86.4</v>
      </c>
      <c r="BJ660" s="82">
        <v>86.4</v>
      </c>
      <c r="BK660" s="82">
        <v>86.4</v>
      </c>
    </row>
    <row r="661" spans="1:63" s="1" customFormat="1" ht="15">
      <c r="A661" s="465" t="s">
        <v>216</v>
      </c>
      <c r="B661" s="465"/>
      <c r="C661" s="465"/>
      <c r="D661" s="91"/>
      <c r="E661" s="92">
        <f>SUM(E646+E654+E658+E660)</f>
        <v>425</v>
      </c>
      <c r="F661" s="143">
        <f aca="true" t="shared" si="45" ref="F661:P661">SUM(F652:F660)</f>
        <v>12.34</v>
      </c>
      <c r="G661" s="143">
        <f t="shared" si="45"/>
        <v>15.620000000000001</v>
      </c>
      <c r="H661" s="143">
        <f t="shared" si="45"/>
        <v>79.21</v>
      </c>
      <c r="I661" s="147">
        <f t="shared" si="45"/>
        <v>506.70000000000005</v>
      </c>
      <c r="J661" s="147">
        <f t="shared" si="45"/>
        <v>86.495</v>
      </c>
      <c r="K661" s="147">
        <f t="shared" si="45"/>
        <v>106.47</v>
      </c>
      <c r="L661" s="147">
        <f t="shared" si="45"/>
        <v>143.75</v>
      </c>
      <c r="M661" s="147">
        <f t="shared" si="45"/>
        <v>345.69999999999993</v>
      </c>
      <c r="N661" s="147">
        <f t="shared" si="45"/>
        <v>308.5</v>
      </c>
      <c r="O661" s="147">
        <f t="shared" si="45"/>
        <v>117.02000000000001</v>
      </c>
      <c r="P661" s="147">
        <f t="shared" si="45"/>
        <v>88.37</v>
      </c>
      <c r="Q661" s="241"/>
      <c r="R661" s="92">
        <f>SUM(R646+R654+R658+R660)</f>
        <v>550</v>
      </c>
      <c r="S661" s="143">
        <f>SUM(S652:S660)</f>
        <v>13.989999999999998</v>
      </c>
      <c r="T661" s="143">
        <f>SUM(T652:T660)</f>
        <v>18.45</v>
      </c>
      <c r="U661" s="143">
        <f>SUM(U652:U660)</f>
        <v>92.85</v>
      </c>
      <c r="V661" s="143">
        <f>SUM(V652:V660)</f>
        <v>593.3</v>
      </c>
      <c r="W661" s="379" t="s">
        <v>159</v>
      </c>
      <c r="X661" s="380"/>
      <c r="Y661" s="381"/>
      <c r="Z661" s="13"/>
      <c r="AA661" s="16">
        <v>40</v>
      </c>
      <c r="AB661" s="16"/>
      <c r="AC661" s="13"/>
      <c r="AD661" s="13"/>
      <c r="AE661" s="16"/>
      <c r="AF661" s="16"/>
      <c r="AG661" s="13"/>
      <c r="AH661" s="13"/>
      <c r="AI661" s="16"/>
      <c r="AJ661" s="16"/>
      <c r="AK661" s="13"/>
      <c r="AL661" s="13"/>
      <c r="AM661" s="13"/>
      <c r="AN661" s="13"/>
      <c r="AO661" s="13"/>
      <c r="AP661" s="16">
        <v>40</v>
      </c>
      <c r="AQ661" s="16"/>
      <c r="AR661" s="13"/>
      <c r="AS661" s="13"/>
      <c r="AT661" s="16"/>
      <c r="AU661" s="16"/>
      <c r="AV661" s="13"/>
      <c r="AW661" s="13"/>
      <c r="AX661" s="13"/>
      <c r="AY661" s="16"/>
      <c r="AZ661" s="16"/>
      <c r="BA661" s="13"/>
      <c r="BB661" s="13"/>
      <c r="BC661" s="13"/>
      <c r="BE661" s="147">
        <f aca="true" t="shared" si="46" ref="BE661:BK661">SUM(BE652:BE660)</f>
        <v>86.45</v>
      </c>
      <c r="BF661" s="147">
        <f t="shared" si="46"/>
        <v>106.47</v>
      </c>
      <c r="BG661" s="147">
        <f t="shared" si="46"/>
        <v>143.75</v>
      </c>
      <c r="BH661" s="147">
        <f t="shared" si="46"/>
        <v>347.69999999999993</v>
      </c>
      <c r="BI661" s="147">
        <f t="shared" si="46"/>
        <v>309.4</v>
      </c>
      <c r="BJ661" s="147">
        <f t="shared" si="46"/>
        <v>117.42</v>
      </c>
      <c r="BK661" s="147">
        <f t="shared" si="46"/>
        <v>88.46000000000001</v>
      </c>
    </row>
    <row r="662" spans="1:63" s="1" customFormat="1" ht="15">
      <c r="A662" s="503" t="s">
        <v>16</v>
      </c>
      <c r="B662" s="503"/>
      <c r="C662" s="503"/>
      <c r="D662" s="84"/>
      <c r="E662" s="77"/>
      <c r="F662" s="74"/>
      <c r="G662" s="68"/>
      <c r="H662" s="68"/>
      <c r="I662" s="75"/>
      <c r="J662" s="251"/>
      <c r="K662" s="251"/>
      <c r="L662" s="251"/>
      <c r="M662" s="251"/>
      <c r="N662" s="251"/>
      <c r="O662" s="251"/>
      <c r="P662" s="251"/>
      <c r="Q662" s="74"/>
      <c r="R662" s="77"/>
      <c r="S662" s="74"/>
      <c r="T662" s="68"/>
      <c r="U662" s="68"/>
      <c r="V662" s="77"/>
      <c r="W662" s="382" t="s">
        <v>28</v>
      </c>
      <c r="X662" s="383"/>
      <c r="Y662" s="384"/>
      <c r="Z662" s="13">
        <v>10</v>
      </c>
      <c r="AA662" s="16">
        <v>10</v>
      </c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3">
        <v>10</v>
      </c>
      <c r="AP662" s="16">
        <v>10</v>
      </c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E662" s="251"/>
      <c r="BF662" s="251"/>
      <c r="BG662" s="251"/>
      <c r="BH662" s="251"/>
      <c r="BI662" s="251"/>
      <c r="BJ662" s="251"/>
      <c r="BK662" s="251"/>
    </row>
    <row r="663" spans="1:63" ht="15.75" customHeight="1">
      <c r="A663" s="404" t="s">
        <v>54</v>
      </c>
      <c r="B663" s="404"/>
      <c r="C663" s="404"/>
      <c r="D663" s="84"/>
      <c r="E663" s="77"/>
      <c r="F663" s="74"/>
      <c r="G663" s="68"/>
      <c r="H663" s="68"/>
      <c r="I663" s="75"/>
      <c r="J663" s="251"/>
      <c r="K663" s="251"/>
      <c r="L663" s="251"/>
      <c r="M663" s="251"/>
      <c r="N663" s="251"/>
      <c r="O663" s="251"/>
      <c r="P663" s="251"/>
      <c r="Q663" s="74"/>
      <c r="R663" s="77"/>
      <c r="S663" s="74"/>
      <c r="T663" s="68"/>
      <c r="U663" s="68"/>
      <c r="V663" s="77"/>
      <c r="W663" s="405" t="s">
        <v>54</v>
      </c>
      <c r="X663" s="405"/>
      <c r="Y663" s="405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E663" s="251"/>
      <c r="BF663" s="251"/>
      <c r="BG663" s="251"/>
      <c r="BH663" s="251"/>
      <c r="BI663" s="251"/>
      <c r="BJ663" s="251"/>
      <c r="BK663" s="251"/>
    </row>
    <row r="664" spans="1:63" ht="15.75" customHeight="1">
      <c r="A664" s="404" t="s">
        <v>178</v>
      </c>
      <c r="B664" s="404"/>
      <c r="C664" s="404"/>
      <c r="D664" s="84"/>
      <c r="E664" s="79">
        <v>150</v>
      </c>
      <c r="F664" s="74"/>
      <c r="G664" s="68"/>
      <c r="H664" s="68"/>
      <c r="I664" s="75"/>
      <c r="J664" s="251"/>
      <c r="K664" s="251"/>
      <c r="L664" s="251"/>
      <c r="M664" s="251"/>
      <c r="N664" s="251"/>
      <c r="O664" s="251"/>
      <c r="P664" s="251"/>
      <c r="Q664" s="74"/>
      <c r="R664" s="79">
        <v>250</v>
      </c>
      <c r="S664" s="74"/>
      <c r="T664" s="68"/>
      <c r="U664" s="68"/>
      <c r="V664" s="77"/>
      <c r="W664" s="405" t="s">
        <v>178</v>
      </c>
      <c r="X664" s="405"/>
      <c r="Y664" s="405"/>
      <c r="Z664" s="68"/>
      <c r="AA664" s="81">
        <v>150</v>
      </c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81">
        <v>250</v>
      </c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E664" s="251"/>
      <c r="BF664" s="251"/>
      <c r="BG664" s="251"/>
      <c r="BH664" s="251"/>
      <c r="BI664" s="251"/>
      <c r="BJ664" s="251"/>
      <c r="BK664" s="251"/>
    </row>
    <row r="665" spans="1:63" ht="15.75" customHeight="1">
      <c r="A665" s="402" t="s">
        <v>68</v>
      </c>
      <c r="B665" s="402"/>
      <c r="C665" s="402"/>
      <c r="D665" s="97" t="s">
        <v>102</v>
      </c>
      <c r="E665" s="77">
        <v>30</v>
      </c>
      <c r="F665" s="74"/>
      <c r="G665" s="68"/>
      <c r="H665" s="68"/>
      <c r="I665" s="75"/>
      <c r="J665" s="251"/>
      <c r="K665" s="251"/>
      <c r="L665" s="251"/>
      <c r="M665" s="251"/>
      <c r="N665" s="251"/>
      <c r="O665" s="251"/>
      <c r="P665" s="251"/>
      <c r="Q665" s="235" t="s">
        <v>133</v>
      </c>
      <c r="R665" s="77">
        <v>50</v>
      </c>
      <c r="S665" s="74"/>
      <c r="T665" s="68"/>
      <c r="U665" s="68"/>
      <c r="V665" s="77"/>
      <c r="W665" s="403" t="s">
        <v>68</v>
      </c>
      <c r="X665" s="403"/>
      <c r="Y665" s="403"/>
      <c r="Z665" s="121" t="s">
        <v>102</v>
      </c>
      <c r="AA665" s="68">
        <v>30</v>
      </c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121" t="s">
        <v>133</v>
      </c>
      <c r="AP665" s="68">
        <v>50</v>
      </c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E665" s="251"/>
      <c r="BF665" s="251"/>
      <c r="BG665" s="251"/>
      <c r="BH665" s="251"/>
      <c r="BI665" s="251"/>
      <c r="BJ665" s="251"/>
      <c r="BK665" s="251"/>
    </row>
    <row r="666" spans="1:63" ht="15.75" customHeight="1">
      <c r="A666" s="402" t="s">
        <v>17</v>
      </c>
      <c r="B666" s="402"/>
      <c r="C666" s="402"/>
      <c r="D666" s="84">
        <v>12.1</v>
      </c>
      <c r="E666" s="77">
        <v>12</v>
      </c>
      <c r="F666" s="74"/>
      <c r="G666" s="68"/>
      <c r="H666" s="68"/>
      <c r="I666" s="75"/>
      <c r="J666" s="251"/>
      <c r="K666" s="251"/>
      <c r="L666" s="251"/>
      <c r="M666" s="251"/>
      <c r="N666" s="251"/>
      <c r="O666" s="251"/>
      <c r="P666" s="251"/>
      <c r="Q666" s="74">
        <v>20</v>
      </c>
      <c r="R666" s="77">
        <v>20</v>
      </c>
      <c r="S666" s="74"/>
      <c r="T666" s="68"/>
      <c r="U666" s="68"/>
      <c r="V666" s="77"/>
      <c r="W666" s="403" t="s">
        <v>17</v>
      </c>
      <c r="X666" s="403"/>
      <c r="Y666" s="403"/>
      <c r="Z666" s="68">
        <v>12.1</v>
      </c>
      <c r="AA666" s="68">
        <v>12</v>
      </c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>
        <v>20</v>
      </c>
      <c r="AP666" s="68">
        <v>20</v>
      </c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E666" s="251"/>
      <c r="BF666" s="251"/>
      <c r="BG666" s="251"/>
      <c r="BH666" s="251"/>
      <c r="BI666" s="251"/>
      <c r="BJ666" s="251"/>
      <c r="BK666" s="251"/>
    </row>
    <row r="667" spans="1:63" ht="15.75" customHeight="1">
      <c r="A667" s="402" t="s">
        <v>18</v>
      </c>
      <c r="B667" s="402"/>
      <c r="C667" s="402"/>
      <c r="D667" s="84">
        <v>7</v>
      </c>
      <c r="E667" s="77">
        <v>6</v>
      </c>
      <c r="F667" s="74"/>
      <c r="G667" s="68"/>
      <c r="H667" s="68"/>
      <c r="I667" s="75"/>
      <c r="J667" s="251"/>
      <c r="K667" s="251"/>
      <c r="L667" s="251"/>
      <c r="M667" s="251"/>
      <c r="N667" s="251"/>
      <c r="O667" s="251"/>
      <c r="P667" s="251"/>
      <c r="Q667" s="74">
        <v>12</v>
      </c>
      <c r="R667" s="77">
        <v>10</v>
      </c>
      <c r="S667" s="74"/>
      <c r="T667" s="68"/>
      <c r="U667" s="68"/>
      <c r="V667" s="77"/>
      <c r="W667" s="403" t="s">
        <v>18</v>
      </c>
      <c r="X667" s="403"/>
      <c r="Y667" s="403"/>
      <c r="Z667" s="68">
        <v>7</v>
      </c>
      <c r="AA667" s="68">
        <v>6</v>
      </c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>
        <v>12</v>
      </c>
      <c r="AP667" s="68">
        <v>10</v>
      </c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E667" s="251"/>
      <c r="BF667" s="251"/>
      <c r="BG667" s="251"/>
      <c r="BH667" s="251"/>
      <c r="BI667" s="251"/>
      <c r="BJ667" s="251"/>
      <c r="BK667" s="251"/>
    </row>
    <row r="668" spans="1:63" ht="15.75" customHeight="1">
      <c r="A668" s="402" t="s">
        <v>70</v>
      </c>
      <c r="B668" s="402"/>
      <c r="C668" s="402"/>
      <c r="D668" s="84">
        <v>9.6</v>
      </c>
      <c r="E668" s="77">
        <v>7.5</v>
      </c>
      <c r="F668" s="74"/>
      <c r="G668" s="68"/>
      <c r="H668" s="68"/>
      <c r="I668" s="75"/>
      <c r="J668" s="251"/>
      <c r="K668" s="251"/>
      <c r="L668" s="251"/>
      <c r="M668" s="251"/>
      <c r="N668" s="251"/>
      <c r="O668" s="251"/>
      <c r="P668" s="251"/>
      <c r="Q668" s="74">
        <v>16</v>
      </c>
      <c r="R668" s="77">
        <v>12.5</v>
      </c>
      <c r="S668" s="74"/>
      <c r="T668" s="68"/>
      <c r="U668" s="68"/>
      <c r="V668" s="77"/>
      <c r="W668" s="403" t="s">
        <v>70</v>
      </c>
      <c r="X668" s="403"/>
      <c r="Y668" s="403"/>
      <c r="Z668" s="68">
        <v>9.6</v>
      </c>
      <c r="AA668" s="68">
        <v>7.5</v>
      </c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>
        <v>16</v>
      </c>
      <c r="AP668" s="68">
        <v>12.5</v>
      </c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E668" s="251"/>
      <c r="BF668" s="251"/>
      <c r="BG668" s="251"/>
      <c r="BH668" s="251"/>
      <c r="BI668" s="251"/>
      <c r="BJ668" s="251"/>
      <c r="BK668" s="251"/>
    </row>
    <row r="669" spans="1:63" ht="15.75" customHeight="1">
      <c r="A669" s="402" t="s">
        <v>19</v>
      </c>
      <c r="B669" s="402"/>
      <c r="C669" s="402"/>
      <c r="D669" s="84">
        <v>3</v>
      </c>
      <c r="E669" s="77">
        <v>3</v>
      </c>
      <c r="F669" s="74"/>
      <c r="G669" s="68"/>
      <c r="H669" s="68"/>
      <c r="I669" s="75"/>
      <c r="J669" s="251"/>
      <c r="K669" s="251"/>
      <c r="L669" s="251"/>
      <c r="M669" s="251"/>
      <c r="N669" s="251"/>
      <c r="O669" s="251"/>
      <c r="P669" s="251"/>
      <c r="Q669" s="74">
        <v>5</v>
      </c>
      <c r="R669" s="77">
        <v>5</v>
      </c>
      <c r="S669" s="74"/>
      <c r="T669" s="68"/>
      <c r="U669" s="68"/>
      <c r="V669" s="77"/>
      <c r="W669" s="403" t="s">
        <v>179</v>
      </c>
      <c r="X669" s="403"/>
      <c r="Y669" s="403"/>
      <c r="Z669" s="68">
        <v>3</v>
      </c>
      <c r="AA669" s="68">
        <v>3</v>
      </c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>
        <v>5</v>
      </c>
      <c r="AP669" s="68">
        <v>5</v>
      </c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E669" s="251"/>
      <c r="BF669" s="251"/>
      <c r="BG669" s="251"/>
      <c r="BH669" s="251"/>
      <c r="BI669" s="251"/>
      <c r="BJ669" s="251"/>
      <c r="BK669" s="251"/>
    </row>
    <row r="670" spans="1:63" ht="15.75" customHeight="1">
      <c r="A670" s="402" t="s">
        <v>180</v>
      </c>
      <c r="B670" s="402"/>
      <c r="C670" s="402"/>
      <c r="D670" s="84">
        <v>105</v>
      </c>
      <c r="E670" s="77">
        <v>105</v>
      </c>
      <c r="F670" s="74"/>
      <c r="G670" s="68"/>
      <c r="H670" s="68"/>
      <c r="I670" s="75"/>
      <c r="J670" s="251"/>
      <c r="K670" s="251"/>
      <c r="L670" s="251"/>
      <c r="M670" s="251"/>
      <c r="N670" s="251"/>
      <c r="O670" s="251"/>
      <c r="P670" s="251"/>
      <c r="Q670" s="74">
        <v>175</v>
      </c>
      <c r="R670" s="77">
        <v>175</v>
      </c>
      <c r="S670" s="74"/>
      <c r="T670" s="68"/>
      <c r="U670" s="68"/>
      <c r="V670" s="77"/>
      <c r="W670" s="403" t="s">
        <v>180</v>
      </c>
      <c r="X670" s="403"/>
      <c r="Y670" s="403"/>
      <c r="Z670" s="68">
        <v>105</v>
      </c>
      <c r="AA670" s="68">
        <v>105</v>
      </c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>
        <v>175</v>
      </c>
      <c r="AP670" s="68">
        <v>175</v>
      </c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E670" s="251"/>
      <c r="BF670" s="251"/>
      <c r="BG670" s="251"/>
      <c r="BH670" s="251"/>
      <c r="BI670" s="251"/>
      <c r="BJ670" s="251"/>
      <c r="BK670" s="251"/>
    </row>
    <row r="671" spans="1:63" ht="15.75" customHeight="1">
      <c r="A671" s="404"/>
      <c r="B671" s="404"/>
      <c r="C671" s="404"/>
      <c r="D671" s="84"/>
      <c r="E671" s="79"/>
      <c r="F671" s="80">
        <v>3.29</v>
      </c>
      <c r="G671" s="81">
        <v>3.16</v>
      </c>
      <c r="H671" s="81">
        <v>9.79</v>
      </c>
      <c r="I671" s="265">
        <v>80.85</v>
      </c>
      <c r="J671" s="223">
        <v>0.14</v>
      </c>
      <c r="K671" s="224">
        <v>3.48</v>
      </c>
      <c r="L671" s="224"/>
      <c r="M671" s="224">
        <v>22.85</v>
      </c>
      <c r="N671" s="224">
        <v>52.31</v>
      </c>
      <c r="O671" s="224">
        <v>21.18</v>
      </c>
      <c r="P671" s="225">
        <v>1.22</v>
      </c>
      <c r="Q671" s="84"/>
      <c r="R671" s="79"/>
      <c r="S671" s="80">
        <v>5.49</v>
      </c>
      <c r="T671" s="81">
        <v>5.27</v>
      </c>
      <c r="U671" s="81">
        <v>16.32</v>
      </c>
      <c r="V671" s="79">
        <v>134.8</v>
      </c>
      <c r="W671" s="140"/>
      <c r="X671" s="140"/>
      <c r="Y671" s="140"/>
      <c r="Z671" s="141"/>
      <c r="AA671" s="141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  <c r="AQ671" s="142"/>
      <c r="AR671" s="142"/>
      <c r="AS671" s="142"/>
      <c r="AT671" s="142"/>
      <c r="AU671" s="142"/>
      <c r="AV671" s="142"/>
      <c r="AW671" s="142"/>
      <c r="AX671" s="142"/>
      <c r="AY671" s="142"/>
      <c r="AZ671" s="142"/>
      <c r="BA671" s="142"/>
      <c r="BB671" s="142"/>
      <c r="BC671" s="142"/>
      <c r="BE671" s="223">
        <v>0.23</v>
      </c>
      <c r="BF671" s="224">
        <v>5.82</v>
      </c>
      <c r="BG671" s="224"/>
      <c r="BH671" s="224">
        <v>38.05</v>
      </c>
      <c r="BI671" s="224">
        <v>62.18</v>
      </c>
      <c r="BJ671" s="224">
        <v>35.3</v>
      </c>
      <c r="BK671" s="225">
        <v>2.03</v>
      </c>
    </row>
    <row r="672" spans="1:63" s="1" customFormat="1" ht="15">
      <c r="A672" s="379" t="s">
        <v>197</v>
      </c>
      <c r="B672" s="380"/>
      <c r="C672" s="381"/>
      <c r="D672" s="23">
        <v>145</v>
      </c>
      <c r="E672" s="12">
        <v>120</v>
      </c>
      <c r="F672" s="9"/>
      <c r="G672" s="13"/>
      <c r="H672" s="13"/>
      <c r="I672" s="26"/>
      <c r="J672" s="13"/>
      <c r="K672" s="13"/>
      <c r="L672" s="13"/>
      <c r="M672" s="13"/>
      <c r="N672" s="13"/>
      <c r="O672" s="13"/>
      <c r="P672" s="13"/>
      <c r="Q672" s="9">
        <v>193</v>
      </c>
      <c r="R672" s="12">
        <v>160</v>
      </c>
      <c r="S672" s="9"/>
      <c r="T672" s="13"/>
      <c r="U672" s="13"/>
      <c r="V672" s="14"/>
      <c r="W672" s="379" t="s">
        <v>197</v>
      </c>
      <c r="X672" s="380"/>
      <c r="Y672" s="381"/>
      <c r="Z672" s="13">
        <v>145</v>
      </c>
      <c r="AA672" s="16">
        <v>120</v>
      </c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>
        <v>193</v>
      </c>
      <c r="AP672" s="16">
        <v>160</v>
      </c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E672" s="13"/>
      <c r="BF672" s="13"/>
      <c r="BG672" s="13"/>
      <c r="BH672" s="13"/>
      <c r="BI672" s="13"/>
      <c r="BJ672" s="13"/>
      <c r="BK672" s="13"/>
    </row>
    <row r="673" spans="1:63" s="1" customFormat="1" ht="15">
      <c r="A673" s="382" t="s">
        <v>198</v>
      </c>
      <c r="B673" s="383"/>
      <c r="C673" s="384"/>
      <c r="D673" s="23">
        <v>90</v>
      </c>
      <c r="E673" s="14">
        <v>72</v>
      </c>
      <c r="F673" s="9"/>
      <c r="G673" s="13"/>
      <c r="H673" s="13"/>
      <c r="I673" s="26"/>
      <c r="J673" s="13"/>
      <c r="K673" s="13"/>
      <c r="L673" s="13"/>
      <c r="M673" s="13"/>
      <c r="N673" s="13"/>
      <c r="O673" s="13"/>
      <c r="P673" s="13"/>
      <c r="Q673" s="9">
        <v>121</v>
      </c>
      <c r="R673" s="14">
        <v>96</v>
      </c>
      <c r="S673" s="9"/>
      <c r="T673" s="13"/>
      <c r="U673" s="16"/>
      <c r="V673" s="12"/>
      <c r="W673" s="382" t="s">
        <v>198</v>
      </c>
      <c r="X673" s="383"/>
      <c r="Y673" s="384"/>
      <c r="Z673" s="13">
        <v>90</v>
      </c>
      <c r="AA673" s="13">
        <v>72</v>
      </c>
      <c r="AB673" s="13"/>
      <c r="AC673" s="16"/>
      <c r="AD673" s="16"/>
      <c r="AE673" s="13"/>
      <c r="AF673" s="13"/>
      <c r="AG673" s="16"/>
      <c r="AH673" s="16"/>
      <c r="AI673" s="13"/>
      <c r="AJ673" s="13"/>
      <c r="AK673" s="16"/>
      <c r="AL673" s="16"/>
      <c r="AM673" s="16"/>
      <c r="AN673" s="16"/>
      <c r="AO673" s="13">
        <v>121</v>
      </c>
      <c r="AP673" s="13">
        <v>96</v>
      </c>
      <c r="AQ673" s="13"/>
      <c r="AR673" s="16"/>
      <c r="AS673" s="16"/>
      <c r="AT673" s="13"/>
      <c r="AU673" s="13"/>
      <c r="AV673" s="16"/>
      <c r="AW673" s="16"/>
      <c r="AX673" s="13"/>
      <c r="AY673" s="13"/>
      <c r="AZ673" s="16"/>
      <c r="BA673" s="16"/>
      <c r="BB673" s="16"/>
      <c r="BC673" s="16"/>
      <c r="BE673" s="13"/>
      <c r="BF673" s="13"/>
      <c r="BG673" s="13"/>
      <c r="BH673" s="13"/>
      <c r="BI673" s="13"/>
      <c r="BJ673" s="13"/>
      <c r="BK673" s="13"/>
    </row>
    <row r="674" spans="1:63" s="1" customFormat="1" ht="15">
      <c r="A674" s="382" t="s">
        <v>199</v>
      </c>
      <c r="B674" s="383"/>
      <c r="C674" s="384"/>
      <c r="D674" s="23">
        <v>57</v>
      </c>
      <c r="E674" s="14">
        <v>45</v>
      </c>
      <c r="F674" s="15"/>
      <c r="G674" s="16"/>
      <c r="H674" s="16"/>
      <c r="I674" s="24"/>
      <c r="J674" s="16"/>
      <c r="K674" s="16"/>
      <c r="L674" s="16"/>
      <c r="M674" s="16"/>
      <c r="N674" s="16"/>
      <c r="O674" s="16"/>
      <c r="P674" s="16"/>
      <c r="Q674" s="9">
        <v>77</v>
      </c>
      <c r="R674" s="14">
        <v>60</v>
      </c>
      <c r="S674" s="15"/>
      <c r="T674" s="16"/>
      <c r="U674" s="16"/>
      <c r="V674" s="12"/>
      <c r="W674" s="382" t="s">
        <v>199</v>
      </c>
      <c r="X674" s="383"/>
      <c r="Y674" s="384"/>
      <c r="Z674" s="13">
        <v>61</v>
      </c>
      <c r="AA674" s="13">
        <v>45</v>
      </c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3">
        <v>81</v>
      </c>
      <c r="AP674" s="13">
        <v>60</v>
      </c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E674" s="16"/>
      <c r="BF674" s="16"/>
      <c r="BG674" s="16"/>
      <c r="BH674" s="16"/>
      <c r="BI674" s="16"/>
      <c r="BJ674" s="16"/>
      <c r="BK674" s="16"/>
    </row>
    <row r="675" spans="1:63" s="1" customFormat="1" ht="15">
      <c r="A675" s="446" t="s">
        <v>46</v>
      </c>
      <c r="B675" s="432"/>
      <c r="C675" s="447"/>
      <c r="D675" s="23">
        <v>8</v>
      </c>
      <c r="E675" s="14">
        <v>8</v>
      </c>
      <c r="F675" s="9"/>
      <c r="G675" s="13"/>
      <c r="H675" s="13"/>
      <c r="I675" s="26"/>
      <c r="J675" s="13"/>
      <c r="K675" s="13"/>
      <c r="L675" s="13"/>
      <c r="M675" s="13"/>
      <c r="N675" s="13"/>
      <c r="O675" s="13"/>
      <c r="P675" s="13"/>
      <c r="Q675" s="9">
        <v>10</v>
      </c>
      <c r="R675" s="14">
        <v>10</v>
      </c>
      <c r="S675" s="9"/>
      <c r="T675" s="13"/>
      <c r="U675" s="16"/>
      <c r="V675" s="12"/>
      <c r="W675" s="446" t="s">
        <v>46</v>
      </c>
      <c r="X675" s="432"/>
      <c r="Y675" s="447"/>
      <c r="Z675" s="13">
        <v>6</v>
      </c>
      <c r="AA675" s="13">
        <v>6</v>
      </c>
      <c r="AB675" s="13"/>
      <c r="AC675" s="16"/>
      <c r="AD675" s="16"/>
      <c r="AE675" s="13"/>
      <c r="AF675" s="13"/>
      <c r="AG675" s="16"/>
      <c r="AH675" s="16"/>
      <c r="AI675" s="13"/>
      <c r="AJ675" s="13"/>
      <c r="AK675" s="16"/>
      <c r="AL675" s="16"/>
      <c r="AM675" s="16"/>
      <c r="AN675" s="16"/>
      <c r="AO675" s="13">
        <v>8</v>
      </c>
      <c r="AP675" s="13">
        <v>8</v>
      </c>
      <c r="AQ675" s="13"/>
      <c r="AR675" s="16"/>
      <c r="AS675" s="16"/>
      <c r="AT675" s="13"/>
      <c r="AU675" s="13"/>
      <c r="AV675" s="16"/>
      <c r="AW675" s="16"/>
      <c r="AX675" s="13"/>
      <c r="AY675" s="13"/>
      <c r="AZ675" s="16"/>
      <c r="BA675" s="16"/>
      <c r="BB675" s="16"/>
      <c r="BC675" s="16"/>
      <c r="BE675" s="13"/>
      <c r="BF675" s="13"/>
      <c r="BG675" s="13"/>
      <c r="BH675" s="13"/>
      <c r="BI675" s="13"/>
      <c r="BJ675" s="13"/>
      <c r="BK675" s="13"/>
    </row>
    <row r="676" spans="1:63" s="1" customFormat="1" ht="15">
      <c r="A676" s="446" t="s">
        <v>18</v>
      </c>
      <c r="B676" s="432"/>
      <c r="C676" s="447"/>
      <c r="D676" s="23">
        <v>12</v>
      </c>
      <c r="E676" s="14">
        <v>10</v>
      </c>
      <c r="F676" s="9"/>
      <c r="G676" s="13"/>
      <c r="H676" s="13"/>
      <c r="I676" s="26"/>
      <c r="J676" s="13"/>
      <c r="K676" s="13"/>
      <c r="L676" s="13"/>
      <c r="M676" s="13"/>
      <c r="N676" s="13"/>
      <c r="O676" s="13"/>
      <c r="P676" s="13"/>
      <c r="Q676" s="9">
        <v>16</v>
      </c>
      <c r="R676" s="14">
        <v>13</v>
      </c>
      <c r="S676" s="9"/>
      <c r="T676" s="13"/>
      <c r="U676" s="16"/>
      <c r="V676" s="12"/>
      <c r="W676" s="446" t="s">
        <v>18</v>
      </c>
      <c r="X676" s="432"/>
      <c r="Y676" s="447"/>
      <c r="Z676" s="13">
        <v>12</v>
      </c>
      <c r="AA676" s="13">
        <v>10</v>
      </c>
      <c r="AB676" s="13"/>
      <c r="AC676" s="16"/>
      <c r="AD676" s="16"/>
      <c r="AE676" s="13"/>
      <c r="AF676" s="13"/>
      <c r="AG676" s="16"/>
      <c r="AH676" s="16"/>
      <c r="AI676" s="13"/>
      <c r="AJ676" s="13"/>
      <c r="AK676" s="16"/>
      <c r="AL676" s="16"/>
      <c r="AM676" s="16"/>
      <c r="AN676" s="16"/>
      <c r="AO676" s="13">
        <v>16</v>
      </c>
      <c r="AP676" s="13">
        <v>13</v>
      </c>
      <c r="AQ676" s="13"/>
      <c r="AR676" s="16"/>
      <c r="AS676" s="16"/>
      <c r="AT676" s="13"/>
      <c r="AU676" s="13"/>
      <c r="AV676" s="16"/>
      <c r="AW676" s="16"/>
      <c r="AX676" s="13"/>
      <c r="AY676" s="13"/>
      <c r="AZ676" s="16"/>
      <c r="BA676" s="16"/>
      <c r="BB676" s="16"/>
      <c r="BC676" s="16"/>
      <c r="BE676" s="13"/>
      <c r="BF676" s="13"/>
      <c r="BG676" s="13"/>
      <c r="BH676" s="13"/>
      <c r="BI676" s="13"/>
      <c r="BJ676" s="13"/>
      <c r="BK676" s="13"/>
    </row>
    <row r="677" spans="1:63" s="1" customFormat="1" ht="15">
      <c r="A677" s="446" t="s">
        <v>34</v>
      </c>
      <c r="B677" s="432"/>
      <c r="C677" s="447"/>
      <c r="D677" s="29" t="s">
        <v>165</v>
      </c>
      <c r="E677" s="14">
        <v>4</v>
      </c>
      <c r="F677" s="9"/>
      <c r="G677" s="13"/>
      <c r="H677" s="13"/>
      <c r="I677" s="26"/>
      <c r="J677" s="13"/>
      <c r="K677" s="13"/>
      <c r="L677" s="13"/>
      <c r="M677" s="13"/>
      <c r="N677" s="13"/>
      <c r="O677" s="13"/>
      <c r="P677" s="13"/>
      <c r="Q677" s="245" t="s">
        <v>200</v>
      </c>
      <c r="R677" s="14">
        <v>5</v>
      </c>
      <c r="S677" s="9"/>
      <c r="T677" s="13"/>
      <c r="U677" s="16"/>
      <c r="V677" s="12"/>
      <c r="W677" s="446" t="s">
        <v>34</v>
      </c>
      <c r="X677" s="432"/>
      <c r="Y677" s="447"/>
      <c r="Z677" s="43" t="s">
        <v>165</v>
      </c>
      <c r="AA677" s="13">
        <v>4</v>
      </c>
      <c r="AB677" s="13"/>
      <c r="AC677" s="16"/>
      <c r="AD677" s="16"/>
      <c r="AE677" s="13"/>
      <c r="AF677" s="13"/>
      <c r="AG677" s="16"/>
      <c r="AH677" s="16"/>
      <c r="AI677" s="13"/>
      <c r="AJ677" s="13"/>
      <c r="AK677" s="16"/>
      <c r="AL677" s="16"/>
      <c r="AM677" s="16"/>
      <c r="AN677" s="16"/>
      <c r="AO677" s="43" t="s">
        <v>200</v>
      </c>
      <c r="AP677" s="13">
        <v>5</v>
      </c>
      <c r="AQ677" s="13"/>
      <c r="AR677" s="16"/>
      <c r="AS677" s="16"/>
      <c r="AT677" s="13"/>
      <c r="AU677" s="13"/>
      <c r="AV677" s="16"/>
      <c r="AW677" s="16"/>
      <c r="AX677" s="13"/>
      <c r="AY677" s="13"/>
      <c r="AZ677" s="16"/>
      <c r="BA677" s="16"/>
      <c r="BB677" s="16"/>
      <c r="BC677" s="16"/>
      <c r="BE677" s="13"/>
      <c r="BF677" s="13"/>
      <c r="BG677" s="13"/>
      <c r="BH677" s="13"/>
      <c r="BI677" s="13"/>
      <c r="BJ677" s="13"/>
      <c r="BK677" s="13"/>
    </row>
    <row r="678" spans="1:63" s="1" customFormat="1" ht="15">
      <c r="A678" s="382"/>
      <c r="B678" s="383"/>
      <c r="C678" s="384"/>
      <c r="D678" s="23"/>
      <c r="E678" s="14"/>
      <c r="F678" s="15">
        <v>10.61</v>
      </c>
      <c r="G678" s="16">
        <v>6.81</v>
      </c>
      <c r="H678" s="16">
        <v>15.04</v>
      </c>
      <c r="I678" s="24">
        <v>164</v>
      </c>
      <c r="J678" s="16">
        <v>0.06</v>
      </c>
      <c r="K678" s="16">
        <v>15.03</v>
      </c>
      <c r="L678" s="16">
        <v>22</v>
      </c>
      <c r="M678" s="16">
        <v>45.2</v>
      </c>
      <c r="N678" s="16">
        <v>133.1</v>
      </c>
      <c r="O678" s="16">
        <v>33</v>
      </c>
      <c r="P678" s="16">
        <v>1.23</v>
      </c>
      <c r="Q678" s="9"/>
      <c r="R678" s="14"/>
      <c r="S678" s="15">
        <v>14.12</v>
      </c>
      <c r="T678" s="16">
        <v>9.04</v>
      </c>
      <c r="U678" s="16">
        <v>20.26</v>
      </c>
      <c r="V678" s="12">
        <v>219</v>
      </c>
      <c r="W678" s="382"/>
      <c r="X678" s="383"/>
      <c r="Y678" s="384"/>
      <c r="Z678" s="13"/>
      <c r="AA678" s="13"/>
      <c r="AB678" s="13">
        <v>74.6</v>
      </c>
      <c r="AC678" s="13">
        <v>381</v>
      </c>
      <c r="AD678" s="13">
        <v>45.2</v>
      </c>
      <c r="AE678" s="13">
        <v>33</v>
      </c>
      <c r="AF678" s="13">
        <v>133.1</v>
      </c>
      <c r="AG678" s="13">
        <v>1.23</v>
      </c>
      <c r="AH678" s="13">
        <v>22</v>
      </c>
      <c r="AI678" s="13">
        <v>25</v>
      </c>
      <c r="AJ678" s="13">
        <v>0.44</v>
      </c>
      <c r="AK678" s="13">
        <v>0.06</v>
      </c>
      <c r="AL678" s="13">
        <v>0.12</v>
      </c>
      <c r="AM678" s="13">
        <v>2.47</v>
      </c>
      <c r="AN678" s="13">
        <v>15.03</v>
      </c>
      <c r="AO678" s="13"/>
      <c r="AP678" s="13"/>
      <c r="AQ678" s="13">
        <v>99.2</v>
      </c>
      <c r="AR678" s="13">
        <v>507.3</v>
      </c>
      <c r="AS678" s="13">
        <v>60</v>
      </c>
      <c r="AT678" s="13">
        <v>44.1</v>
      </c>
      <c r="AU678" s="13">
        <v>177.1</v>
      </c>
      <c r="AV678" s="13">
        <v>1.63</v>
      </c>
      <c r="AW678" s="13">
        <v>29</v>
      </c>
      <c r="AX678" s="13">
        <v>32</v>
      </c>
      <c r="AY678" s="13">
        <v>0.58</v>
      </c>
      <c r="AZ678" s="13">
        <v>0.08</v>
      </c>
      <c r="BA678" s="13">
        <v>0.15</v>
      </c>
      <c r="BB678" s="13">
        <v>3.3</v>
      </c>
      <c r="BC678" s="13">
        <v>20.03</v>
      </c>
      <c r="BE678" s="16">
        <v>0.08</v>
      </c>
      <c r="BF678" s="16">
        <v>20.03</v>
      </c>
      <c r="BG678" s="16">
        <v>29</v>
      </c>
      <c r="BH678" s="16">
        <v>60</v>
      </c>
      <c r="BI678" s="16">
        <v>177.1</v>
      </c>
      <c r="BJ678" s="16">
        <v>44.1</v>
      </c>
      <c r="BK678" s="16">
        <v>1.63</v>
      </c>
    </row>
    <row r="679" spans="1:63" ht="15.75" customHeight="1">
      <c r="A679" s="407" t="s">
        <v>291</v>
      </c>
      <c r="B679" s="407"/>
      <c r="C679" s="407"/>
      <c r="D679" s="84"/>
      <c r="E679" s="79">
        <v>20</v>
      </c>
      <c r="F679" s="74"/>
      <c r="G679" s="68"/>
      <c r="H679" s="68"/>
      <c r="I679" s="325"/>
      <c r="J679" s="220"/>
      <c r="K679" s="221"/>
      <c r="L679" s="221"/>
      <c r="M679" s="221"/>
      <c r="N679" s="221"/>
      <c r="O679" s="221"/>
      <c r="P679" s="222"/>
      <c r="Q679" s="84"/>
      <c r="R679" s="79">
        <v>40</v>
      </c>
      <c r="S679" s="74"/>
      <c r="T679" s="68"/>
      <c r="U679" s="68"/>
      <c r="V679" s="77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E679" s="220"/>
      <c r="BF679" s="221"/>
      <c r="BG679" s="221"/>
      <c r="BH679" s="221"/>
      <c r="BI679" s="221"/>
      <c r="BJ679" s="221"/>
      <c r="BK679" s="222"/>
    </row>
    <row r="680" spans="1:63" ht="16.5" customHeight="1">
      <c r="A680" s="408" t="s">
        <v>292</v>
      </c>
      <c r="B680" s="408"/>
      <c r="C680" s="408"/>
      <c r="D680" s="84">
        <v>3.75</v>
      </c>
      <c r="E680" s="77">
        <v>3.75</v>
      </c>
      <c r="F680" s="100"/>
      <c r="G680" s="101"/>
      <c r="H680" s="101"/>
      <c r="I680" s="326"/>
      <c r="J680" s="327"/>
      <c r="K680" s="328"/>
      <c r="L680" s="328"/>
      <c r="M680" s="328"/>
      <c r="N680" s="328"/>
      <c r="O680" s="328"/>
      <c r="P680" s="329"/>
      <c r="Q680" s="84">
        <v>7.5</v>
      </c>
      <c r="R680" s="77">
        <v>7.5</v>
      </c>
      <c r="S680" s="100"/>
      <c r="T680" s="101"/>
      <c r="U680" s="101"/>
      <c r="V680" s="127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E680" s="327"/>
      <c r="BF680" s="328"/>
      <c r="BG680" s="328"/>
      <c r="BH680" s="328"/>
      <c r="BI680" s="328"/>
      <c r="BJ680" s="328"/>
      <c r="BK680" s="329"/>
    </row>
    <row r="681" spans="1:63" ht="16.5" customHeight="1">
      <c r="A681" s="408" t="s">
        <v>21</v>
      </c>
      <c r="B681" s="408"/>
      <c r="C681" s="408"/>
      <c r="D681" s="128">
        <v>1.15</v>
      </c>
      <c r="E681" s="129">
        <v>1.15</v>
      </c>
      <c r="F681" s="100"/>
      <c r="G681" s="101"/>
      <c r="H681" s="101"/>
      <c r="I681" s="326"/>
      <c r="J681" s="327"/>
      <c r="K681" s="328"/>
      <c r="L681" s="328"/>
      <c r="M681" s="328"/>
      <c r="N681" s="328"/>
      <c r="O681" s="328"/>
      <c r="P681" s="329"/>
      <c r="Q681" s="128">
        <v>2.3</v>
      </c>
      <c r="R681" s="129">
        <v>2.3</v>
      </c>
      <c r="S681" s="100"/>
      <c r="T681" s="101"/>
      <c r="U681" s="101"/>
      <c r="V681" s="127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E681" s="327"/>
      <c r="BF681" s="328"/>
      <c r="BG681" s="328"/>
      <c r="BH681" s="328"/>
      <c r="BI681" s="328"/>
      <c r="BJ681" s="328"/>
      <c r="BK681" s="329"/>
    </row>
    <row r="682" spans="1:63" s="1" customFormat="1" ht="15">
      <c r="A682" s="382" t="s">
        <v>19</v>
      </c>
      <c r="B682" s="383"/>
      <c r="C682" s="384"/>
      <c r="D682" s="23">
        <v>0.45</v>
      </c>
      <c r="E682" s="12">
        <v>0.45</v>
      </c>
      <c r="F682" s="15"/>
      <c r="G682" s="16"/>
      <c r="H682" s="16"/>
      <c r="I682" s="16"/>
      <c r="J682" s="15"/>
      <c r="K682" s="16"/>
      <c r="L682" s="16"/>
      <c r="M682" s="16"/>
      <c r="N682" s="16"/>
      <c r="O682" s="16"/>
      <c r="P682" s="266"/>
      <c r="Q682" s="23">
        <v>0.9</v>
      </c>
      <c r="R682" s="12">
        <v>0.9</v>
      </c>
      <c r="S682" s="15"/>
      <c r="T682" s="16"/>
      <c r="U682" s="16"/>
      <c r="V682" s="24"/>
      <c r="W682" s="382" t="s">
        <v>143</v>
      </c>
      <c r="X682" s="383"/>
      <c r="Y682" s="384"/>
      <c r="Z682" s="13">
        <v>4</v>
      </c>
      <c r="AA682" s="16">
        <v>4</v>
      </c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3">
        <v>5</v>
      </c>
      <c r="AP682" s="16">
        <v>5</v>
      </c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E682" s="15"/>
      <c r="BF682" s="16"/>
      <c r="BG682" s="16"/>
      <c r="BH682" s="16"/>
      <c r="BI682" s="16"/>
      <c r="BJ682" s="16"/>
      <c r="BK682" s="266"/>
    </row>
    <row r="683" spans="1:63" ht="16.5" customHeight="1">
      <c r="A683" s="409" t="s">
        <v>66</v>
      </c>
      <c r="B683" s="409"/>
      <c r="C683" s="409"/>
      <c r="D683" s="84">
        <v>11.5</v>
      </c>
      <c r="E683" s="77">
        <v>11.5</v>
      </c>
      <c r="F683" s="130"/>
      <c r="G683" s="131"/>
      <c r="H683" s="131"/>
      <c r="I683" s="330"/>
      <c r="J683" s="331"/>
      <c r="K683" s="332"/>
      <c r="L683" s="332"/>
      <c r="M683" s="332"/>
      <c r="N683" s="332"/>
      <c r="O683" s="332"/>
      <c r="P683" s="333"/>
      <c r="Q683" s="84">
        <v>23</v>
      </c>
      <c r="R683" s="77">
        <v>23</v>
      </c>
      <c r="S683" s="130"/>
      <c r="T683" s="131"/>
      <c r="U683" s="131"/>
      <c r="V683" s="133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E683" s="331"/>
      <c r="BF683" s="332"/>
      <c r="BG683" s="332"/>
      <c r="BH683" s="332"/>
      <c r="BI683" s="332"/>
      <c r="BJ683" s="332"/>
      <c r="BK683" s="333"/>
    </row>
    <row r="684" spans="1:63" ht="15.75" customHeight="1">
      <c r="A684" s="413" t="s">
        <v>289</v>
      </c>
      <c r="B684" s="413"/>
      <c r="C684" s="413"/>
      <c r="D684" s="84">
        <v>5.5</v>
      </c>
      <c r="E684" s="77">
        <v>4.5</v>
      </c>
      <c r="F684" s="74"/>
      <c r="G684" s="68"/>
      <c r="H684" s="68"/>
      <c r="I684" s="325"/>
      <c r="J684" s="220"/>
      <c r="K684" s="221"/>
      <c r="L684" s="221"/>
      <c r="M684" s="221"/>
      <c r="N684" s="221"/>
      <c r="O684" s="221"/>
      <c r="P684" s="222"/>
      <c r="Q684" s="84">
        <v>11</v>
      </c>
      <c r="R684" s="77">
        <v>9</v>
      </c>
      <c r="S684" s="74"/>
      <c r="T684" s="68"/>
      <c r="U684" s="81"/>
      <c r="V684" s="81"/>
      <c r="W684" s="105"/>
      <c r="X684" s="123"/>
      <c r="Y684" s="124"/>
      <c r="Z684" s="68"/>
      <c r="AA684" s="68"/>
      <c r="AB684" s="68"/>
      <c r="AC684" s="81"/>
      <c r="AD684" s="81"/>
      <c r="AE684" s="68"/>
      <c r="AF684" s="68"/>
      <c r="AG684" s="81"/>
      <c r="AH684" s="81"/>
      <c r="AI684" s="68"/>
      <c r="AJ684" s="68"/>
      <c r="AK684" s="81"/>
      <c r="AL684" s="81"/>
      <c r="AM684" s="81"/>
      <c r="AN684" s="81"/>
      <c r="AO684" s="68"/>
      <c r="AP684" s="68"/>
      <c r="AQ684" s="68"/>
      <c r="AR684" s="81"/>
      <c r="AS684" s="81"/>
      <c r="AT684" s="68"/>
      <c r="AU684" s="68"/>
      <c r="AV684" s="81"/>
      <c r="AW684" s="81"/>
      <c r="AX684" s="68"/>
      <c r="AY684" s="68"/>
      <c r="AZ684" s="81"/>
      <c r="BA684" s="81"/>
      <c r="BB684" s="81"/>
      <c r="BC684" s="81"/>
      <c r="BE684" s="220"/>
      <c r="BF684" s="221"/>
      <c r="BG684" s="221"/>
      <c r="BH684" s="221"/>
      <c r="BI684" s="221"/>
      <c r="BJ684" s="221"/>
      <c r="BK684" s="222"/>
    </row>
    <row r="685" spans="1:63" ht="15.75" customHeight="1">
      <c r="A685" s="410" t="s">
        <v>7</v>
      </c>
      <c r="B685" s="410"/>
      <c r="C685" s="410"/>
      <c r="D685" s="84">
        <v>0.9</v>
      </c>
      <c r="E685" s="77">
        <v>0.9</v>
      </c>
      <c r="F685" s="80"/>
      <c r="G685" s="81"/>
      <c r="H685" s="81"/>
      <c r="I685" s="265"/>
      <c r="J685" s="223"/>
      <c r="K685" s="224"/>
      <c r="L685" s="224"/>
      <c r="M685" s="224"/>
      <c r="N685" s="224"/>
      <c r="O685" s="224"/>
      <c r="P685" s="225"/>
      <c r="Q685" s="84">
        <v>1.8</v>
      </c>
      <c r="R685" s="77">
        <v>1.8</v>
      </c>
      <c r="S685" s="80"/>
      <c r="T685" s="81"/>
      <c r="U685" s="81"/>
      <c r="V685" s="7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E685" s="223"/>
      <c r="BF685" s="224"/>
      <c r="BG685" s="224"/>
      <c r="BH685" s="224"/>
      <c r="BI685" s="224"/>
      <c r="BJ685" s="224"/>
      <c r="BK685" s="225"/>
    </row>
    <row r="686" spans="1:63" ht="15.75" customHeight="1">
      <c r="A686" s="417"/>
      <c r="B686" s="417"/>
      <c r="C686" s="417"/>
      <c r="D686" s="84"/>
      <c r="E686" s="77"/>
      <c r="F686" s="80">
        <v>0.29</v>
      </c>
      <c r="G686" s="81">
        <v>0.9</v>
      </c>
      <c r="H686" s="81">
        <v>1.39</v>
      </c>
      <c r="I686" s="265">
        <v>19.85</v>
      </c>
      <c r="J686" s="223">
        <v>0.05</v>
      </c>
      <c r="K686" s="224">
        <v>0.47</v>
      </c>
      <c r="L686" s="224">
        <v>6.9</v>
      </c>
      <c r="M686" s="224">
        <v>6.74</v>
      </c>
      <c r="N686" s="224">
        <v>7.6</v>
      </c>
      <c r="O686" s="224">
        <v>2.4</v>
      </c>
      <c r="P686" s="225">
        <v>0.11</v>
      </c>
      <c r="Q686" s="84"/>
      <c r="R686" s="77"/>
      <c r="S686" s="80">
        <v>0.58</v>
      </c>
      <c r="T686" s="81">
        <v>1.81</v>
      </c>
      <c r="U686" s="81">
        <v>2.77</v>
      </c>
      <c r="V686" s="82">
        <v>39.7</v>
      </c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E686" s="223">
        <v>0.1</v>
      </c>
      <c r="BF686" s="224">
        <v>0.93</v>
      </c>
      <c r="BG686" s="224">
        <v>13.8</v>
      </c>
      <c r="BH686" s="224">
        <v>13.48</v>
      </c>
      <c r="BI686" s="224">
        <v>15.19</v>
      </c>
      <c r="BJ686" s="224">
        <v>4.8</v>
      </c>
      <c r="BK686" s="225">
        <v>0.22</v>
      </c>
    </row>
    <row r="687" spans="1:63" ht="18.75" customHeight="1">
      <c r="A687" s="414" t="s">
        <v>346</v>
      </c>
      <c r="B687" s="415"/>
      <c r="C687" s="416"/>
      <c r="D687" s="84"/>
      <c r="E687" s="79"/>
      <c r="F687" s="74"/>
      <c r="G687" s="68"/>
      <c r="H687" s="68"/>
      <c r="I687" s="75"/>
      <c r="J687" s="251"/>
      <c r="K687" s="251"/>
      <c r="L687" s="251"/>
      <c r="M687" s="251"/>
      <c r="N687" s="251"/>
      <c r="O687" s="251"/>
      <c r="P687" s="251"/>
      <c r="Q687" s="220"/>
      <c r="R687" s="221"/>
      <c r="S687" s="221"/>
      <c r="T687" s="221"/>
      <c r="U687" s="221"/>
      <c r="V687" s="221"/>
      <c r="W687" s="222"/>
      <c r="X687" s="78"/>
      <c r="Y687" s="79"/>
      <c r="Z687" s="74"/>
      <c r="AA687" s="68"/>
      <c r="AB687" s="68"/>
      <c r="AC687" s="77"/>
      <c r="AD687" s="404" t="s">
        <v>130</v>
      </c>
      <c r="AE687" s="412"/>
      <c r="AF687" s="405"/>
      <c r="AG687" s="68"/>
      <c r="AH687" s="81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81"/>
      <c r="AW687" s="81"/>
      <c r="AX687" s="68"/>
      <c r="AY687" s="68"/>
      <c r="AZ687" s="68"/>
      <c r="BA687" s="68"/>
      <c r="BB687" s="68"/>
      <c r="BC687" s="68"/>
      <c r="BD687" s="68"/>
      <c r="BE687" s="251"/>
      <c r="BF687" s="251"/>
      <c r="BG687" s="251"/>
      <c r="BH687" s="251"/>
      <c r="BI687" s="251"/>
      <c r="BJ687" s="251"/>
      <c r="BK687" s="251"/>
    </row>
    <row r="688" spans="1:63" ht="18.75" customHeight="1">
      <c r="A688" s="404" t="s">
        <v>261</v>
      </c>
      <c r="B688" s="412"/>
      <c r="C688" s="405"/>
      <c r="D688" s="84"/>
      <c r="E688" s="79">
        <v>150</v>
      </c>
      <c r="F688" s="74"/>
      <c r="G688" s="68"/>
      <c r="H688" s="68"/>
      <c r="I688" s="75"/>
      <c r="J688" s="251"/>
      <c r="K688" s="251"/>
      <c r="L688" s="251"/>
      <c r="M688" s="251"/>
      <c r="N688" s="251"/>
      <c r="O688" s="251"/>
      <c r="P688" s="251"/>
      <c r="Q688" s="78"/>
      <c r="R688" s="79">
        <v>180</v>
      </c>
      <c r="S688" s="74"/>
      <c r="T688" s="68"/>
      <c r="U688" s="68"/>
      <c r="V688" s="77"/>
      <c r="W688" s="404" t="s">
        <v>164</v>
      </c>
      <c r="X688" s="412"/>
      <c r="Y688" s="405"/>
      <c r="Z688" s="68"/>
      <c r="AA688" s="81">
        <v>150</v>
      </c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81"/>
      <c r="AP688" s="81">
        <v>180</v>
      </c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E688" s="220"/>
      <c r="BF688" s="221"/>
      <c r="BG688" s="221"/>
      <c r="BH688" s="221"/>
      <c r="BI688" s="221"/>
      <c r="BJ688" s="221"/>
      <c r="BK688" s="222"/>
    </row>
    <row r="689" spans="1:63" ht="18.75" customHeight="1">
      <c r="A689" s="402" t="s">
        <v>347</v>
      </c>
      <c r="B689" s="406"/>
      <c r="C689" s="403"/>
      <c r="D689" s="84">
        <v>8</v>
      </c>
      <c r="E689" s="77">
        <v>8</v>
      </c>
      <c r="F689" s="74"/>
      <c r="G689" s="68"/>
      <c r="H689" s="68"/>
      <c r="I689" s="75"/>
      <c r="J689" s="251"/>
      <c r="K689" s="251"/>
      <c r="L689" s="251"/>
      <c r="M689" s="251"/>
      <c r="N689" s="251"/>
      <c r="O689" s="251"/>
      <c r="P689" s="251"/>
      <c r="Q689" s="84">
        <v>10</v>
      </c>
      <c r="R689" s="77">
        <v>10</v>
      </c>
      <c r="S689" s="74"/>
      <c r="T689" s="68"/>
      <c r="U689" s="68"/>
      <c r="V689" s="77"/>
      <c r="W689" s="402" t="s">
        <v>22</v>
      </c>
      <c r="X689" s="406"/>
      <c r="Y689" s="403"/>
      <c r="Z689" s="68">
        <v>15</v>
      </c>
      <c r="AA689" s="68">
        <v>15</v>
      </c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>
        <v>18</v>
      </c>
      <c r="AP689" s="68">
        <v>18</v>
      </c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E689" s="220"/>
      <c r="BF689" s="221"/>
      <c r="BG689" s="221"/>
      <c r="BH689" s="221"/>
      <c r="BI689" s="221"/>
      <c r="BJ689" s="221"/>
      <c r="BK689" s="222"/>
    </row>
    <row r="690" spans="1:63" ht="18.75" customHeight="1">
      <c r="A690" s="402" t="s">
        <v>348</v>
      </c>
      <c r="B690" s="406"/>
      <c r="C690" s="403"/>
      <c r="D690" s="84">
        <v>20</v>
      </c>
      <c r="E690" s="77">
        <v>18</v>
      </c>
      <c r="F690" s="74"/>
      <c r="G690" s="68"/>
      <c r="H690" s="68"/>
      <c r="I690" s="75"/>
      <c r="J690" s="251"/>
      <c r="K690" s="251"/>
      <c r="L690" s="251"/>
      <c r="M690" s="251"/>
      <c r="N690" s="251"/>
      <c r="O690" s="251"/>
      <c r="P690" s="251"/>
      <c r="Q690" s="84">
        <v>22</v>
      </c>
      <c r="R690" s="77">
        <v>20</v>
      </c>
      <c r="S690" s="74"/>
      <c r="T690" s="68"/>
      <c r="U690" s="68"/>
      <c r="V690" s="77"/>
      <c r="W690" s="402" t="s">
        <v>22</v>
      </c>
      <c r="X690" s="406"/>
      <c r="Y690" s="403"/>
      <c r="Z690" s="68">
        <v>15</v>
      </c>
      <c r="AA690" s="68">
        <v>15</v>
      </c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>
        <v>18</v>
      </c>
      <c r="AP690" s="68">
        <v>18</v>
      </c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E690" s="220"/>
      <c r="BF690" s="221"/>
      <c r="BG690" s="221"/>
      <c r="BH690" s="221"/>
      <c r="BI690" s="221"/>
      <c r="BJ690" s="221"/>
      <c r="BK690" s="222"/>
    </row>
    <row r="691" spans="1:63" ht="18.75" customHeight="1">
      <c r="A691" s="402" t="s">
        <v>6</v>
      </c>
      <c r="B691" s="406"/>
      <c r="C691" s="403"/>
      <c r="D691" s="84">
        <v>15</v>
      </c>
      <c r="E691" s="77">
        <v>15</v>
      </c>
      <c r="F691" s="74"/>
      <c r="G691" s="68"/>
      <c r="H691" s="68"/>
      <c r="I691" s="75"/>
      <c r="J691" s="251"/>
      <c r="K691" s="251"/>
      <c r="L691" s="251"/>
      <c r="M691" s="251"/>
      <c r="N691" s="251"/>
      <c r="O691" s="251"/>
      <c r="P691" s="251"/>
      <c r="Q691" s="84">
        <v>18</v>
      </c>
      <c r="R691" s="77">
        <v>18</v>
      </c>
      <c r="S691" s="74"/>
      <c r="T691" s="68"/>
      <c r="U691" s="68"/>
      <c r="V691" s="77"/>
      <c r="W691" s="402" t="s">
        <v>6</v>
      </c>
      <c r="X691" s="406"/>
      <c r="Y691" s="403"/>
      <c r="Z691" s="68">
        <v>12</v>
      </c>
      <c r="AA691" s="68">
        <v>12</v>
      </c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>
        <v>15</v>
      </c>
      <c r="AP691" s="68">
        <v>15</v>
      </c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E691" s="220"/>
      <c r="BF691" s="221"/>
      <c r="BG691" s="221"/>
      <c r="BH691" s="221"/>
      <c r="BI691" s="221"/>
      <c r="BJ691" s="221"/>
      <c r="BK691" s="222"/>
    </row>
    <row r="692" spans="1:63" ht="18.75" customHeight="1">
      <c r="A692" s="402"/>
      <c r="B692" s="406"/>
      <c r="C692" s="403"/>
      <c r="D692" s="84"/>
      <c r="E692" s="77"/>
      <c r="F692" s="80">
        <v>0.23</v>
      </c>
      <c r="G692" s="81">
        <v>0.09</v>
      </c>
      <c r="H692" s="81">
        <v>16.62</v>
      </c>
      <c r="I692" s="265">
        <v>98.1</v>
      </c>
      <c r="J692" s="223">
        <v>0.01</v>
      </c>
      <c r="K692" s="224">
        <v>19</v>
      </c>
      <c r="L692" s="224"/>
      <c r="M692" s="224">
        <v>14.39</v>
      </c>
      <c r="N692" s="224">
        <v>7.4</v>
      </c>
      <c r="O692" s="224">
        <v>6.98</v>
      </c>
      <c r="P692" s="225">
        <v>0.34</v>
      </c>
      <c r="Q692" s="78"/>
      <c r="R692" s="79"/>
      <c r="S692" s="80">
        <v>0.27</v>
      </c>
      <c r="T692" s="81">
        <v>0.11</v>
      </c>
      <c r="U692" s="81">
        <v>19.94</v>
      </c>
      <c r="V692" s="79">
        <v>111.72</v>
      </c>
      <c r="W692" s="402"/>
      <c r="X692" s="406"/>
      <c r="Y692" s="403"/>
      <c r="Z692" s="68"/>
      <c r="AA692" s="68"/>
      <c r="AB692" s="81">
        <v>1.9</v>
      </c>
      <c r="AC692" s="81">
        <v>87.4</v>
      </c>
      <c r="AD692" s="81">
        <v>23.9</v>
      </c>
      <c r="AE692" s="81">
        <v>4.5</v>
      </c>
      <c r="AF692" s="81">
        <v>11.6</v>
      </c>
      <c r="AG692" s="81">
        <v>0.94</v>
      </c>
      <c r="AH692" s="81"/>
      <c r="AI692" s="81">
        <v>2</v>
      </c>
      <c r="AJ692" s="81">
        <v>0.15</v>
      </c>
      <c r="AK692" s="81">
        <v>0.002</v>
      </c>
      <c r="AL692" s="81">
        <v>0.005</v>
      </c>
      <c r="AM692" s="81">
        <v>0.108</v>
      </c>
      <c r="AN692" s="81">
        <v>0.3</v>
      </c>
      <c r="AO692" s="81"/>
      <c r="AP692" s="81"/>
      <c r="AQ692" s="81">
        <v>2.3</v>
      </c>
      <c r="AR692" s="81">
        <v>104.8</v>
      </c>
      <c r="AS692" s="81">
        <v>28.6</v>
      </c>
      <c r="AT692" s="81">
        <v>5.4</v>
      </c>
      <c r="AU692" s="81">
        <v>13.9</v>
      </c>
      <c r="AV692" s="81">
        <v>1.12</v>
      </c>
      <c r="AW692" s="81"/>
      <c r="AX692" s="81">
        <v>2</v>
      </c>
      <c r="AY692" s="81">
        <v>0.18</v>
      </c>
      <c r="AZ692" s="81">
        <v>0.003</v>
      </c>
      <c r="BA692" s="81">
        <v>0.006</v>
      </c>
      <c r="BB692" s="81">
        <v>0.13</v>
      </c>
      <c r="BC692" s="81">
        <v>0.36</v>
      </c>
      <c r="BE692" s="223">
        <v>0.05</v>
      </c>
      <c r="BF692" s="224">
        <v>21</v>
      </c>
      <c r="BG692" s="224"/>
      <c r="BH692" s="224">
        <v>16.8</v>
      </c>
      <c r="BI692" s="224">
        <v>9.6</v>
      </c>
      <c r="BJ692" s="224">
        <v>7.85</v>
      </c>
      <c r="BK692" s="225">
        <v>0.57</v>
      </c>
    </row>
    <row r="693" spans="1:63" ht="15.75" customHeight="1">
      <c r="A693" s="404" t="s">
        <v>10</v>
      </c>
      <c r="B693" s="404"/>
      <c r="C693" s="404"/>
      <c r="D693" s="84">
        <v>25</v>
      </c>
      <c r="E693" s="79">
        <v>25</v>
      </c>
      <c r="F693" s="80">
        <v>1.98</v>
      </c>
      <c r="G693" s="81">
        <v>0.25</v>
      </c>
      <c r="H693" s="81">
        <v>12.08</v>
      </c>
      <c r="I693" s="265">
        <v>58.3</v>
      </c>
      <c r="J693" s="223">
        <v>0.045</v>
      </c>
      <c r="K693" s="224"/>
      <c r="L693" s="224"/>
      <c r="M693" s="224">
        <v>10</v>
      </c>
      <c r="N693" s="224">
        <v>46.8</v>
      </c>
      <c r="O693" s="224">
        <v>13.2</v>
      </c>
      <c r="P693" s="225">
        <v>1.07</v>
      </c>
      <c r="Q693" s="251">
        <v>35</v>
      </c>
      <c r="R693" s="252">
        <v>35</v>
      </c>
      <c r="S693" s="252">
        <v>2.76</v>
      </c>
      <c r="T693" s="252">
        <v>0.35</v>
      </c>
      <c r="U693" s="252">
        <v>16.9</v>
      </c>
      <c r="V693" s="252">
        <v>82.25</v>
      </c>
      <c r="W693" s="418" t="s">
        <v>10</v>
      </c>
      <c r="X693" s="419"/>
      <c r="Y693" s="420"/>
      <c r="Z693" s="251">
        <v>20</v>
      </c>
      <c r="AA693" s="252">
        <v>20</v>
      </c>
      <c r="AB693" s="252"/>
      <c r="AC693" s="252"/>
      <c r="AD693" s="252"/>
      <c r="AE693" s="252"/>
      <c r="AF693" s="252"/>
      <c r="AG693" s="252"/>
      <c r="AH693" s="252"/>
      <c r="AI693" s="252"/>
      <c r="AJ693" s="252"/>
      <c r="AK693" s="252"/>
      <c r="AL693" s="252"/>
      <c r="AM693" s="252"/>
      <c r="AN693" s="252"/>
      <c r="AO693" s="251">
        <v>35</v>
      </c>
      <c r="AP693" s="252">
        <v>35</v>
      </c>
      <c r="AQ693" s="252"/>
      <c r="AR693" s="252"/>
      <c r="AS693" s="252"/>
      <c r="AT693" s="252"/>
      <c r="AU693" s="252"/>
      <c r="AV693" s="252"/>
      <c r="AW693" s="252"/>
      <c r="AX693" s="252"/>
      <c r="AY693" s="252"/>
      <c r="AZ693" s="252"/>
      <c r="BA693" s="252"/>
      <c r="BB693" s="252"/>
      <c r="BC693" s="252"/>
      <c r="BD693" s="285"/>
      <c r="BE693" s="252">
        <v>0.054</v>
      </c>
      <c r="BF693" s="252"/>
      <c r="BG693" s="252"/>
      <c r="BH693" s="252">
        <v>6.9</v>
      </c>
      <c r="BI693" s="252">
        <v>26.1</v>
      </c>
      <c r="BJ693" s="252">
        <v>9.9</v>
      </c>
      <c r="BK693" s="252">
        <v>0.6</v>
      </c>
    </row>
    <row r="694" spans="1:63" ht="15.75" customHeight="1">
      <c r="A694" s="404" t="s">
        <v>23</v>
      </c>
      <c r="B694" s="404"/>
      <c r="C694" s="404"/>
      <c r="D694" s="251">
        <v>30</v>
      </c>
      <c r="E694" s="252">
        <v>30</v>
      </c>
      <c r="F694" s="252">
        <v>2.64</v>
      </c>
      <c r="G694" s="252">
        <v>0.48</v>
      </c>
      <c r="H694" s="252">
        <v>13.36</v>
      </c>
      <c r="I694" s="252">
        <v>70</v>
      </c>
      <c r="J694" s="252">
        <v>0.054</v>
      </c>
      <c r="K694" s="252"/>
      <c r="L694" s="252"/>
      <c r="M694" s="252">
        <v>10.5</v>
      </c>
      <c r="N694" s="252">
        <v>47.4</v>
      </c>
      <c r="O694" s="252">
        <v>14.1</v>
      </c>
      <c r="P694" s="252">
        <v>1.17</v>
      </c>
      <c r="Q694" s="251">
        <v>40</v>
      </c>
      <c r="R694" s="252">
        <v>40</v>
      </c>
      <c r="S694" s="252">
        <v>2.98</v>
      </c>
      <c r="T694" s="252">
        <v>0.6</v>
      </c>
      <c r="U694" s="252">
        <v>15.2</v>
      </c>
      <c r="V694" s="252">
        <v>85</v>
      </c>
      <c r="W694" s="490" t="s">
        <v>23</v>
      </c>
      <c r="X694" s="415"/>
      <c r="Y694" s="491"/>
      <c r="Z694" s="251">
        <v>25</v>
      </c>
      <c r="AA694" s="252">
        <v>25</v>
      </c>
      <c r="AB694" s="252"/>
      <c r="AC694" s="252"/>
      <c r="AD694" s="252"/>
      <c r="AE694" s="252"/>
      <c r="AF694" s="252"/>
      <c r="AG694" s="252"/>
      <c r="AH694" s="252"/>
      <c r="AI694" s="252"/>
      <c r="AJ694" s="252"/>
      <c r="AK694" s="252"/>
      <c r="AL694" s="252"/>
      <c r="AM694" s="252"/>
      <c r="AN694" s="252"/>
      <c r="AO694" s="251">
        <v>30</v>
      </c>
      <c r="AP694" s="252">
        <v>30</v>
      </c>
      <c r="AQ694" s="252"/>
      <c r="AR694" s="252"/>
      <c r="AS694" s="252"/>
      <c r="AT694" s="252"/>
      <c r="AU694" s="252"/>
      <c r="AV694" s="252"/>
      <c r="AW694" s="252"/>
      <c r="AX694" s="252"/>
      <c r="AY694" s="252"/>
      <c r="AZ694" s="252"/>
      <c r="BA694" s="252"/>
      <c r="BB694" s="252"/>
      <c r="BC694" s="252"/>
      <c r="BD694" s="285"/>
      <c r="BE694" s="252">
        <v>0.06</v>
      </c>
      <c r="BF694" s="252"/>
      <c r="BG694" s="252"/>
      <c r="BH694" s="252">
        <v>12.8</v>
      </c>
      <c r="BI694" s="252">
        <v>47.4</v>
      </c>
      <c r="BJ694" s="252">
        <v>14.1</v>
      </c>
      <c r="BK694" s="252">
        <v>1.17</v>
      </c>
    </row>
    <row r="695" spans="1:63" ht="15.75" customHeight="1">
      <c r="A695" s="461" t="s">
        <v>213</v>
      </c>
      <c r="B695" s="461"/>
      <c r="C695" s="461"/>
      <c r="D695" s="91"/>
      <c r="E695" s="92">
        <f>SUM(E664+E672+E679+E688+E693+E694)</f>
        <v>495</v>
      </c>
      <c r="F695" s="147">
        <f aca="true" t="shared" si="47" ref="F695:P695">SUM(F664:F694)</f>
        <v>19.04</v>
      </c>
      <c r="G695" s="147">
        <f t="shared" si="47"/>
        <v>11.69</v>
      </c>
      <c r="H695" s="147">
        <f t="shared" si="47"/>
        <v>68.28</v>
      </c>
      <c r="I695" s="147">
        <f t="shared" si="47"/>
        <v>491.09999999999997</v>
      </c>
      <c r="J695" s="147">
        <f t="shared" si="47"/>
        <v>0.359</v>
      </c>
      <c r="K695" s="147">
        <f t="shared" si="47"/>
        <v>37.98</v>
      </c>
      <c r="L695" s="147">
        <f t="shared" si="47"/>
        <v>28.9</v>
      </c>
      <c r="M695" s="147">
        <f t="shared" si="47"/>
        <v>109.68</v>
      </c>
      <c r="N695" s="147">
        <f t="shared" si="47"/>
        <v>294.60999999999996</v>
      </c>
      <c r="O695" s="147">
        <f t="shared" si="47"/>
        <v>90.86</v>
      </c>
      <c r="P695" s="147">
        <f t="shared" si="47"/>
        <v>5.14</v>
      </c>
      <c r="Q695" s="241"/>
      <c r="R695" s="92">
        <f>SUM(R664+R672+R679+R688+R693+R694)</f>
        <v>705</v>
      </c>
      <c r="S695" s="147">
        <f>SUM(S664:S694)</f>
        <v>26.2</v>
      </c>
      <c r="T695" s="147">
        <f>SUM(T664:T694)</f>
        <v>17.18</v>
      </c>
      <c r="U695" s="147">
        <f>SUM(U664:U694)</f>
        <v>91.39</v>
      </c>
      <c r="V695" s="147">
        <f>SUM(V664:V694)</f>
        <v>672.47</v>
      </c>
      <c r="W695" s="405" t="s">
        <v>130</v>
      </c>
      <c r="X695" s="405"/>
      <c r="Y695" s="405"/>
      <c r="Z695" s="68"/>
      <c r="AA695" s="81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81"/>
      <c r="AP695" s="81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E695" s="147">
        <f aca="true" t="shared" si="48" ref="BE695:BK695">SUM(BE664:BE694)</f>
        <v>0.5740000000000001</v>
      </c>
      <c r="BF695" s="147">
        <f t="shared" si="48"/>
        <v>47.78</v>
      </c>
      <c r="BG695" s="147">
        <f t="shared" si="48"/>
        <v>42.8</v>
      </c>
      <c r="BH695" s="147">
        <f t="shared" si="48"/>
        <v>148.03000000000003</v>
      </c>
      <c r="BI695" s="147">
        <f t="shared" si="48"/>
        <v>337.57</v>
      </c>
      <c r="BJ695" s="147">
        <f t="shared" si="48"/>
        <v>116.05</v>
      </c>
      <c r="BK695" s="147">
        <f t="shared" si="48"/>
        <v>6.22</v>
      </c>
    </row>
    <row r="696" spans="1:63" ht="15.75" customHeight="1">
      <c r="A696" s="503" t="s">
        <v>24</v>
      </c>
      <c r="B696" s="503"/>
      <c r="C696" s="503"/>
      <c r="D696" s="84"/>
      <c r="E696" s="77"/>
      <c r="F696" s="74"/>
      <c r="G696" s="68"/>
      <c r="H696" s="68"/>
      <c r="I696" s="75"/>
      <c r="J696" s="251"/>
      <c r="K696" s="251"/>
      <c r="L696" s="251"/>
      <c r="M696" s="251"/>
      <c r="N696" s="251"/>
      <c r="O696" s="251"/>
      <c r="P696" s="251"/>
      <c r="Q696" s="74"/>
      <c r="R696" s="77"/>
      <c r="S696" s="80"/>
      <c r="T696" s="81"/>
      <c r="U696" s="68"/>
      <c r="V696" s="77"/>
      <c r="W696" s="405" t="s">
        <v>164</v>
      </c>
      <c r="X696" s="405"/>
      <c r="Y696" s="405"/>
      <c r="Z696" s="68"/>
      <c r="AA696" s="81">
        <v>150</v>
      </c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81"/>
      <c r="AP696" s="81">
        <v>180</v>
      </c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E696" s="251"/>
      <c r="BF696" s="251"/>
      <c r="BG696" s="251"/>
      <c r="BH696" s="251"/>
      <c r="BI696" s="251"/>
      <c r="BJ696" s="251"/>
      <c r="BK696" s="251"/>
    </row>
    <row r="697" spans="1:63" ht="15.75" customHeight="1">
      <c r="A697" s="404"/>
      <c r="B697" s="404"/>
      <c r="C697" s="404"/>
      <c r="D697" s="84"/>
      <c r="E697" s="79"/>
      <c r="F697" s="74"/>
      <c r="G697" s="68"/>
      <c r="H697" s="68"/>
      <c r="I697" s="75"/>
      <c r="J697" s="251"/>
      <c r="K697" s="251"/>
      <c r="L697" s="251"/>
      <c r="M697" s="251"/>
      <c r="N697" s="251"/>
      <c r="O697" s="251"/>
      <c r="P697" s="251"/>
      <c r="Q697" s="74"/>
      <c r="R697" s="79"/>
      <c r="S697" s="74"/>
      <c r="T697" s="68"/>
      <c r="U697" s="68"/>
      <c r="V697" s="77"/>
      <c r="W697" s="403" t="s">
        <v>22</v>
      </c>
      <c r="X697" s="403"/>
      <c r="Y697" s="403"/>
      <c r="Z697" s="68">
        <v>15</v>
      </c>
      <c r="AA697" s="68">
        <v>15</v>
      </c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>
        <v>18</v>
      </c>
      <c r="AP697" s="68">
        <v>18</v>
      </c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E697" s="251"/>
      <c r="BF697" s="251"/>
      <c r="BG697" s="251"/>
      <c r="BH697" s="251"/>
      <c r="BI697" s="251"/>
      <c r="BJ697" s="251"/>
      <c r="BK697" s="251"/>
    </row>
    <row r="698" spans="1:63" ht="15.75" customHeight="1">
      <c r="A698" s="404" t="s">
        <v>332</v>
      </c>
      <c r="B698" s="404"/>
      <c r="C698" s="404"/>
      <c r="D698" s="84">
        <v>126</v>
      </c>
      <c r="E698" s="79">
        <v>150</v>
      </c>
      <c r="F698" s="74"/>
      <c r="G698" s="68"/>
      <c r="H698" s="68"/>
      <c r="I698" s="325"/>
      <c r="J698" s="220"/>
      <c r="K698" s="221"/>
      <c r="L698" s="221"/>
      <c r="M698" s="221"/>
      <c r="N698" s="221"/>
      <c r="O698" s="221"/>
      <c r="P698" s="222"/>
      <c r="Q698" s="84">
        <v>152</v>
      </c>
      <c r="R698" s="79">
        <v>180</v>
      </c>
      <c r="S698" s="74"/>
      <c r="T698" s="68"/>
      <c r="U698" s="68"/>
      <c r="V698" s="77"/>
      <c r="W698" s="403" t="s">
        <v>6</v>
      </c>
      <c r="X698" s="403"/>
      <c r="Y698" s="403"/>
      <c r="Z698" s="68">
        <v>12</v>
      </c>
      <c r="AA698" s="68">
        <v>12</v>
      </c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>
        <v>15</v>
      </c>
      <c r="AP698" s="68">
        <v>15</v>
      </c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E698" s="220"/>
      <c r="BF698" s="221"/>
      <c r="BG698" s="221"/>
      <c r="BH698" s="221"/>
      <c r="BI698" s="221"/>
      <c r="BJ698" s="221"/>
      <c r="BK698" s="222"/>
    </row>
    <row r="699" spans="1:63" ht="15.75" customHeight="1">
      <c r="A699" s="407" t="s">
        <v>362</v>
      </c>
      <c r="B699" s="407"/>
      <c r="C699" s="407"/>
      <c r="D699" s="84"/>
      <c r="E699" s="79"/>
      <c r="F699" s="74"/>
      <c r="G699" s="68"/>
      <c r="H699" s="68"/>
      <c r="I699" s="325"/>
      <c r="J699" s="220"/>
      <c r="K699" s="221"/>
      <c r="L699" s="221"/>
      <c r="M699" s="221"/>
      <c r="N699" s="221"/>
      <c r="O699" s="221"/>
      <c r="P699" s="222"/>
      <c r="Q699" s="84"/>
      <c r="R699" s="79"/>
      <c r="S699" s="74"/>
      <c r="T699" s="68"/>
      <c r="U699" s="68"/>
      <c r="V699" s="77"/>
      <c r="W699" s="403"/>
      <c r="X699" s="403"/>
      <c r="Y699" s="403"/>
      <c r="Z699" s="68"/>
      <c r="AA699" s="68"/>
      <c r="AB699" s="81">
        <v>1.9</v>
      </c>
      <c r="AC699" s="81">
        <v>87.4</v>
      </c>
      <c r="AD699" s="81">
        <v>23.9</v>
      </c>
      <c r="AE699" s="81">
        <v>4.5</v>
      </c>
      <c r="AF699" s="81">
        <v>11.6</v>
      </c>
      <c r="AG699" s="81">
        <v>0.94</v>
      </c>
      <c r="AH699" s="81"/>
      <c r="AI699" s="81">
        <v>2</v>
      </c>
      <c r="AJ699" s="81">
        <v>0.15</v>
      </c>
      <c r="AK699" s="81">
        <v>0.002</v>
      </c>
      <c r="AL699" s="81">
        <v>0.005</v>
      </c>
      <c r="AM699" s="81">
        <v>0.108</v>
      </c>
      <c r="AN699" s="81">
        <v>0.3</v>
      </c>
      <c r="AO699" s="81"/>
      <c r="AP699" s="81"/>
      <c r="AQ699" s="81">
        <v>2.3</v>
      </c>
      <c r="AR699" s="81">
        <v>104.8</v>
      </c>
      <c r="AS699" s="81">
        <v>28.6</v>
      </c>
      <c r="AT699" s="81">
        <v>5.4</v>
      </c>
      <c r="AU699" s="81">
        <v>13.9</v>
      </c>
      <c r="AV699" s="81">
        <v>1.12</v>
      </c>
      <c r="AW699" s="81"/>
      <c r="AX699" s="81">
        <v>2</v>
      </c>
      <c r="AY699" s="81">
        <v>0.18</v>
      </c>
      <c r="AZ699" s="81">
        <v>0.003</v>
      </c>
      <c r="BA699" s="81">
        <v>0.006</v>
      </c>
      <c r="BB699" s="81">
        <v>0.13</v>
      </c>
      <c r="BC699" s="81">
        <v>0.36</v>
      </c>
      <c r="BE699" s="220"/>
      <c r="BF699" s="221"/>
      <c r="BG699" s="221"/>
      <c r="BH699" s="221"/>
      <c r="BI699" s="221"/>
      <c r="BJ699" s="221"/>
      <c r="BK699" s="222"/>
    </row>
    <row r="700" spans="1:63" ht="17.25" customHeight="1">
      <c r="A700" s="402" t="s">
        <v>333</v>
      </c>
      <c r="B700" s="402"/>
      <c r="C700" s="402"/>
      <c r="D700" s="84">
        <v>126</v>
      </c>
      <c r="E700" s="77">
        <v>126</v>
      </c>
      <c r="F700" s="74"/>
      <c r="G700" s="68"/>
      <c r="H700" s="68"/>
      <c r="I700" s="325"/>
      <c r="J700" s="220"/>
      <c r="K700" s="221"/>
      <c r="L700" s="221"/>
      <c r="M700" s="221"/>
      <c r="N700" s="221"/>
      <c r="O700" s="221"/>
      <c r="P700" s="222"/>
      <c r="Q700" s="84">
        <v>152</v>
      </c>
      <c r="R700" s="77">
        <v>152</v>
      </c>
      <c r="S700" s="74"/>
      <c r="T700" s="68"/>
      <c r="U700" s="68"/>
      <c r="V700" s="77"/>
      <c r="W700" s="405" t="s">
        <v>10</v>
      </c>
      <c r="X700" s="405"/>
      <c r="Y700" s="405"/>
      <c r="Z700" s="68">
        <v>25</v>
      </c>
      <c r="AA700" s="81">
        <v>25</v>
      </c>
      <c r="AB700" s="81"/>
      <c r="AC700" s="68"/>
      <c r="AD700" s="68"/>
      <c r="AE700" s="81"/>
      <c r="AF700" s="81"/>
      <c r="AG700" s="68"/>
      <c r="AH700" s="68"/>
      <c r="AI700" s="81"/>
      <c r="AJ700" s="81"/>
      <c r="AK700" s="68"/>
      <c r="AL700" s="68"/>
      <c r="AM700" s="68"/>
      <c r="AN700" s="68"/>
      <c r="AO700" s="68">
        <v>30</v>
      </c>
      <c r="AP700" s="81">
        <v>30</v>
      </c>
      <c r="AQ700" s="81"/>
      <c r="AR700" s="68"/>
      <c r="AS700" s="68"/>
      <c r="AT700" s="81"/>
      <c r="AU700" s="81"/>
      <c r="AV700" s="68"/>
      <c r="AW700" s="68"/>
      <c r="AX700" s="81"/>
      <c r="AY700" s="81"/>
      <c r="AZ700" s="68"/>
      <c r="BA700" s="68"/>
      <c r="BB700" s="68"/>
      <c r="BC700" s="68"/>
      <c r="BE700" s="220"/>
      <c r="BF700" s="221"/>
      <c r="BG700" s="221"/>
      <c r="BH700" s="221"/>
      <c r="BI700" s="221"/>
      <c r="BJ700" s="221"/>
      <c r="BK700" s="222"/>
    </row>
    <row r="701" spans="1:63" ht="12.75" customHeight="1" hidden="1">
      <c r="A701" s="402" t="s">
        <v>28</v>
      </c>
      <c r="B701" s="402"/>
      <c r="C701" s="402"/>
      <c r="D701" s="84"/>
      <c r="E701" s="77"/>
      <c r="F701" s="74"/>
      <c r="G701" s="68"/>
      <c r="H701" s="68"/>
      <c r="I701" s="325"/>
      <c r="J701" s="220"/>
      <c r="K701" s="221"/>
      <c r="L701" s="221"/>
      <c r="M701" s="221"/>
      <c r="N701" s="221"/>
      <c r="O701" s="221"/>
      <c r="P701" s="222"/>
      <c r="Q701" s="84"/>
      <c r="R701" s="77"/>
      <c r="S701" s="74"/>
      <c r="T701" s="68"/>
      <c r="U701" s="81"/>
      <c r="V701" s="79"/>
      <c r="W701" s="405" t="s">
        <v>88</v>
      </c>
      <c r="X701" s="405"/>
      <c r="Y701" s="405"/>
      <c r="Z701" s="68"/>
      <c r="AA701" s="81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81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E701" s="220"/>
      <c r="BF701" s="221"/>
      <c r="BG701" s="221"/>
      <c r="BH701" s="221"/>
      <c r="BI701" s="221"/>
      <c r="BJ701" s="221"/>
      <c r="BK701" s="222"/>
    </row>
    <row r="702" spans="1:63" ht="15.75" customHeight="1">
      <c r="A702" s="402" t="s">
        <v>31</v>
      </c>
      <c r="B702" s="402"/>
      <c r="C702" s="402"/>
      <c r="D702" s="78">
        <v>5</v>
      </c>
      <c r="E702" s="79">
        <v>5</v>
      </c>
      <c r="F702" s="74"/>
      <c r="G702" s="68"/>
      <c r="H702" s="68"/>
      <c r="I702" s="325"/>
      <c r="J702" s="220"/>
      <c r="K702" s="221"/>
      <c r="L702" s="221"/>
      <c r="M702" s="221"/>
      <c r="N702" s="221"/>
      <c r="O702" s="221"/>
      <c r="P702" s="222"/>
      <c r="Q702" s="78">
        <v>5</v>
      </c>
      <c r="R702" s="79">
        <v>5</v>
      </c>
      <c r="S702" s="74"/>
      <c r="T702" s="68"/>
      <c r="U702" s="88"/>
      <c r="V702" s="89"/>
      <c r="W702" s="405" t="s">
        <v>140</v>
      </c>
      <c r="X702" s="405"/>
      <c r="Y702" s="405"/>
      <c r="Z702" s="68"/>
      <c r="AA702" s="81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81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E702" s="220"/>
      <c r="BF702" s="221"/>
      <c r="BG702" s="221"/>
      <c r="BH702" s="221"/>
      <c r="BI702" s="221"/>
      <c r="BJ702" s="221"/>
      <c r="BK702" s="222"/>
    </row>
    <row r="703" spans="1:63" s="196" customFormat="1" ht="15.75" customHeight="1">
      <c r="A703" s="404" t="s">
        <v>12</v>
      </c>
      <c r="B703" s="404"/>
      <c r="C703" s="404"/>
      <c r="D703" s="23">
        <v>5</v>
      </c>
      <c r="E703" s="12">
        <v>5</v>
      </c>
      <c r="F703" s="15">
        <v>0.04</v>
      </c>
      <c r="G703" s="16">
        <v>3.9</v>
      </c>
      <c r="H703" s="16">
        <v>0.05</v>
      </c>
      <c r="I703" s="16">
        <v>35.45</v>
      </c>
      <c r="J703" s="15">
        <v>0.001</v>
      </c>
      <c r="K703" s="16"/>
      <c r="L703" s="16">
        <v>20</v>
      </c>
      <c r="M703" s="16">
        <v>1.2</v>
      </c>
      <c r="N703" s="16"/>
      <c r="O703" s="16">
        <v>1.5</v>
      </c>
      <c r="P703" s="266">
        <v>0.01</v>
      </c>
      <c r="Q703" s="23">
        <v>10</v>
      </c>
      <c r="R703" s="12">
        <v>10</v>
      </c>
      <c r="S703" s="15">
        <v>0.07</v>
      </c>
      <c r="T703" s="16">
        <v>7.8</v>
      </c>
      <c r="U703" s="16">
        <v>0.1</v>
      </c>
      <c r="V703" s="12">
        <v>70.9</v>
      </c>
      <c r="W703" s="518" t="s">
        <v>28</v>
      </c>
      <c r="X703" s="518"/>
      <c r="Y703" s="518"/>
      <c r="Z703" s="194">
        <v>5.4</v>
      </c>
      <c r="AA703" s="194">
        <v>5.4</v>
      </c>
      <c r="AB703" s="194"/>
      <c r="AC703" s="195"/>
      <c r="AD703" s="195"/>
      <c r="AE703" s="194"/>
      <c r="AF703" s="194"/>
      <c r="AG703" s="195"/>
      <c r="AH703" s="195"/>
      <c r="AI703" s="194"/>
      <c r="AJ703" s="194"/>
      <c r="AK703" s="195"/>
      <c r="AL703" s="195"/>
      <c r="AM703" s="195"/>
      <c r="AN703" s="195"/>
      <c r="AO703" s="194">
        <v>6.7</v>
      </c>
      <c r="AP703" s="194">
        <v>6.7</v>
      </c>
      <c r="AQ703" s="194"/>
      <c r="AR703" s="195"/>
      <c r="AS703" s="195"/>
      <c r="AT703" s="194"/>
      <c r="AU703" s="194"/>
      <c r="AV703" s="195"/>
      <c r="AW703" s="195"/>
      <c r="AX703" s="194"/>
      <c r="AY703" s="194"/>
      <c r="AZ703" s="195"/>
      <c r="BA703" s="195"/>
      <c r="BB703" s="195"/>
      <c r="BC703" s="195"/>
      <c r="BE703" s="15">
        <v>0.001</v>
      </c>
      <c r="BF703" s="16"/>
      <c r="BG703" s="16">
        <v>20</v>
      </c>
      <c r="BH703" s="16">
        <v>1.2</v>
      </c>
      <c r="BI703" s="16"/>
      <c r="BJ703" s="16">
        <v>1.5</v>
      </c>
      <c r="BK703" s="266">
        <v>0.01</v>
      </c>
    </row>
    <row r="704" spans="1:63" ht="15.75" customHeight="1">
      <c r="A704" s="514"/>
      <c r="B704" s="515"/>
      <c r="C704" s="516"/>
      <c r="D704" s="82"/>
      <c r="E704" s="84"/>
      <c r="F704" s="79">
        <v>5.32</v>
      </c>
      <c r="G704" s="80">
        <v>1.37</v>
      </c>
      <c r="H704" s="81">
        <v>42.94</v>
      </c>
      <c r="I704" s="265">
        <v>234.5</v>
      </c>
      <c r="J704" s="223">
        <v>1.08</v>
      </c>
      <c r="K704" s="224"/>
      <c r="L704" s="224">
        <v>48</v>
      </c>
      <c r="M704" s="224">
        <v>73</v>
      </c>
      <c r="N704" s="224">
        <v>108.3</v>
      </c>
      <c r="O704" s="224">
        <v>29.6</v>
      </c>
      <c r="P704" s="225">
        <v>0.57</v>
      </c>
      <c r="Q704" s="79"/>
      <c r="R704" s="79"/>
      <c r="S704" s="80">
        <v>6.39</v>
      </c>
      <c r="T704" s="81">
        <v>4.5</v>
      </c>
      <c r="U704" s="81">
        <v>5.16</v>
      </c>
      <c r="V704" s="79">
        <v>316.1</v>
      </c>
      <c r="W704" s="403" t="s">
        <v>35</v>
      </c>
      <c r="X704" s="403"/>
      <c r="Y704" s="403"/>
      <c r="Z704" s="68">
        <v>56</v>
      </c>
      <c r="AA704" s="68">
        <v>54</v>
      </c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>
        <v>56</v>
      </c>
      <c r="AP704" s="68">
        <v>54</v>
      </c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E704" s="223">
        <v>1.21</v>
      </c>
      <c r="BF704" s="224"/>
      <c r="BG704" s="224">
        <v>53</v>
      </c>
      <c r="BH704" s="224">
        <v>73</v>
      </c>
      <c r="BI704" s="224">
        <v>127.7</v>
      </c>
      <c r="BJ704" s="224">
        <v>31.9</v>
      </c>
      <c r="BK704" s="225">
        <v>0.63</v>
      </c>
    </row>
    <row r="705" spans="1:63" ht="16.5" customHeight="1">
      <c r="A705" s="404" t="s">
        <v>283</v>
      </c>
      <c r="B705" s="404"/>
      <c r="C705" s="404"/>
      <c r="D705" s="84">
        <v>155</v>
      </c>
      <c r="E705" s="79">
        <v>150</v>
      </c>
      <c r="F705" s="80">
        <v>4.35</v>
      </c>
      <c r="G705" s="81">
        <v>3.75</v>
      </c>
      <c r="H705" s="81">
        <v>6</v>
      </c>
      <c r="I705" s="265">
        <v>75</v>
      </c>
      <c r="J705" s="223">
        <v>0.06</v>
      </c>
      <c r="K705" s="224">
        <v>1.05</v>
      </c>
      <c r="L705" s="224">
        <v>30</v>
      </c>
      <c r="M705" s="224">
        <v>180</v>
      </c>
      <c r="N705" s="224">
        <v>135</v>
      </c>
      <c r="O705" s="224">
        <v>21</v>
      </c>
      <c r="P705" s="225">
        <v>0.15</v>
      </c>
      <c r="Q705" s="78">
        <v>185</v>
      </c>
      <c r="R705" s="79">
        <v>180</v>
      </c>
      <c r="S705" s="80">
        <v>5.22</v>
      </c>
      <c r="T705" s="81">
        <v>4.5</v>
      </c>
      <c r="U705" s="81">
        <v>7.2</v>
      </c>
      <c r="V705" s="265">
        <v>90</v>
      </c>
      <c r="W705" s="412" t="s">
        <v>136</v>
      </c>
      <c r="X705" s="412"/>
      <c r="Y705" s="412"/>
      <c r="Z705" s="68">
        <v>158</v>
      </c>
      <c r="AA705" s="81">
        <v>150</v>
      </c>
      <c r="AB705" s="81">
        <v>79</v>
      </c>
      <c r="AC705" s="101">
        <v>130.7</v>
      </c>
      <c r="AD705" s="101">
        <v>189.6</v>
      </c>
      <c r="AE705" s="81">
        <v>22.1</v>
      </c>
      <c r="AF705" s="81">
        <v>142.2</v>
      </c>
      <c r="AG705" s="101">
        <v>0.16</v>
      </c>
      <c r="AH705" s="101">
        <v>32</v>
      </c>
      <c r="AI705" s="81">
        <v>16</v>
      </c>
      <c r="AJ705" s="81"/>
      <c r="AK705" s="101">
        <v>0.063</v>
      </c>
      <c r="AL705" s="101">
        <v>0.23700000000000002</v>
      </c>
      <c r="AM705" s="101">
        <v>0.158</v>
      </c>
      <c r="AN705" s="101">
        <v>2.05</v>
      </c>
      <c r="AO705" s="68">
        <v>189</v>
      </c>
      <c r="AP705" s="81">
        <v>180</v>
      </c>
      <c r="AQ705" s="81">
        <v>94.5</v>
      </c>
      <c r="AR705" s="101">
        <v>275.9</v>
      </c>
      <c r="AS705" s="101">
        <v>226.8</v>
      </c>
      <c r="AT705" s="81">
        <v>26.5</v>
      </c>
      <c r="AU705" s="81">
        <v>170.1</v>
      </c>
      <c r="AV705" s="101">
        <v>0.19</v>
      </c>
      <c r="AW705" s="101">
        <v>38</v>
      </c>
      <c r="AX705" s="81">
        <v>19</v>
      </c>
      <c r="AY705" s="81"/>
      <c r="AZ705" s="101">
        <v>0.076</v>
      </c>
      <c r="BA705" s="101">
        <v>0.28400000000000003</v>
      </c>
      <c r="BB705" s="101">
        <v>0.189</v>
      </c>
      <c r="BC705" s="101">
        <v>2.46</v>
      </c>
      <c r="BE705" s="223">
        <v>0.07</v>
      </c>
      <c r="BF705" s="224">
        <v>1.26</v>
      </c>
      <c r="BG705" s="224">
        <v>36</v>
      </c>
      <c r="BH705" s="224">
        <v>216</v>
      </c>
      <c r="BI705" s="224">
        <v>162</v>
      </c>
      <c r="BJ705" s="224">
        <v>25.2</v>
      </c>
      <c r="BK705" s="225">
        <v>0.18</v>
      </c>
    </row>
    <row r="706" spans="1:63" ht="15.75" customHeight="1">
      <c r="A706" s="461" t="s">
        <v>214</v>
      </c>
      <c r="B706" s="461"/>
      <c r="C706" s="461"/>
      <c r="D706" s="91"/>
      <c r="E706" s="197">
        <f>SUM(E698+E703+E705)</f>
        <v>305</v>
      </c>
      <c r="F706" s="147">
        <f>SUM(F705:F705)</f>
        <v>4.35</v>
      </c>
      <c r="G706" s="147">
        <f>SUM(G705:G705)</f>
        <v>3.75</v>
      </c>
      <c r="H706" s="147">
        <f>SUM(H705:H705)</f>
        <v>6</v>
      </c>
      <c r="I706" s="147">
        <f>SUM(I705:I705)</f>
        <v>75</v>
      </c>
      <c r="J706" s="147">
        <f aca="true" t="shared" si="49" ref="J706:P706">SUM(J705:J705)</f>
        <v>0.06</v>
      </c>
      <c r="K706" s="147">
        <f t="shared" si="49"/>
        <v>1.05</v>
      </c>
      <c r="L706" s="147">
        <f t="shared" si="49"/>
        <v>30</v>
      </c>
      <c r="M706" s="147">
        <f t="shared" si="49"/>
        <v>180</v>
      </c>
      <c r="N706" s="147">
        <f t="shared" si="49"/>
        <v>135</v>
      </c>
      <c r="O706" s="147">
        <f t="shared" si="49"/>
        <v>21</v>
      </c>
      <c r="P706" s="147">
        <f t="shared" si="49"/>
        <v>0.15</v>
      </c>
      <c r="Q706" s="241"/>
      <c r="R706" s="197">
        <f>SUM(R698+R703+R705)</f>
        <v>370</v>
      </c>
      <c r="S706" s="147">
        <f>SUM(S705:S705)</f>
        <v>5.22</v>
      </c>
      <c r="T706" s="147">
        <f>SUM(T705:T705)</f>
        <v>4.5</v>
      </c>
      <c r="U706" s="147">
        <f>SUM(U705:U705)</f>
        <v>7.2</v>
      </c>
      <c r="V706" s="198">
        <f>SUM(V705:V705)</f>
        <v>90</v>
      </c>
      <c r="W706" s="403" t="s">
        <v>6</v>
      </c>
      <c r="X706" s="403"/>
      <c r="Y706" s="403"/>
      <c r="Z706" s="68">
        <v>14</v>
      </c>
      <c r="AA706" s="68">
        <v>14</v>
      </c>
      <c r="AB706" s="68"/>
      <c r="AC706" s="81"/>
      <c r="AD706" s="81"/>
      <c r="AE706" s="68"/>
      <c r="AF706" s="68"/>
      <c r="AG706" s="81"/>
      <c r="AH706" s="81"/>
      <c r="AI706" s="68"/>
      <c r="AJ706" s="68"/>
      <c r="AK706" s="81"/>
      <c r="AL706" s="81"/>
      <c r="AM706" s="81"/>
      <c r="AN706" s="81"/>
      <c r="AO706" s="68">
        <v>14</v>
      </c>
      <c r="AP706" s="68">
        <v>14</v>
      </c>
      <c r="AQ706" s="68"/>
      <c r="AR706" s="81"/>
      <c r="AS706" s="81"/>
      <c r="AT706" s="68"/>
      <c r="AU706" s="68"/>
      <c r="AV706" s="81"/>
      <c r="AW706" s="81"/>
      <c r="AX706" s="68"/>
      <c r="AY706" s="68"/>
      <c r="AZ706" s="81"/>
      <c r="BA706" s="81"/>
      <c r="BB706" s="81"/>
      <c r="BC706" s="81"/>
      <c r="BE706" s="198">
        <f aca="true" t="shared" si="50" ref="BE706:BK706">SUM(BE705:BE705)</f>
        <v>0.07</v>
      </c>
      <c r="BF706" s="198">
        <f t="shared" si="50"/>
        <v>1.26</v>
      </c>
      <c r="BG706" s="198">
        <f t="shared" si="50"/>
        <v>36</v>
      </c>
      <c r="BH706" s="198">
        <f t="shared" si="50"/>
        <v>216</v>
      </c>
      <c r="BI706" s="198">
        <f t="shared" si="50"/>
        <v>162</v>
      </c>
      <c r="BJ706" s="198">
        <f t="shared" si="50"/>
        <v>25.2</v>
      </c>
      <c r="BK706" s="198">
        <f t="shared" si="50"/>
        <v>0.18</v>
      </c>
    </row>
    <row r="707" spans="1:63" ht="15.75" customHeight="1">
      <c r="A707" s="486" t="s">
        <v>215</v>
      </c>
      <c r="B707" s="486"/>
      <c r="C707" s="486"/>
      <c r="D707" s="109"/>
      <c r="E707" s="108">
        <f aca="true" t="shared" si="51" ref="E707:P707">SUM(E661+E695+E706)</f>
        <v>1225</v>
      </c>
      <c r="F707" s="137">
        <f t="shared" si="51"/>
        <v>35.73</v>
      </c>
      <c r="G707" s="137">
        <f t="shared" si="51"/>
        <v>31.060000000000002</v>
      </c>
      <c r="H707" s="137">
        <f t="shared" si="51"/>
        <v>153.49</v>
      </c>
      <c r="I707" s="227">
        <f t="shared" si="51"/>
        <v>1072.8</v>
      </c>
      <c r="J707" s="227">
        <f t="shared" si="51"/>
        <v>86.914</v>
      </c>
      <c r="K707" s="227">
        <f t="shared" si="51"/>
        <v>145.5</v>
      </c>
      <c r="L707" s="227">
        <f t="shared" si="51"/>
        <v>202.65</v>
      </c>
      <c r="M707" s="227">
        <f t="shared" si="51"/>
        <v>635.3799999999999</v>
      </c>
      <c r="N707" s="227">
        <f t="shared" si="51"/>
        <v>738.1099999999999</v>
      </c>
      <c r="O707" s="227">
        <f t="shared" si="51"/>
        <v>228.88</v>
      </c>
      <c r="P707" s="227">
        <f t="shared" si="51"/>
        <v>93.66000000000001</v>
      </c>
      <c r="Q707" s="237"/>
      <c r="R707" s="108">
        <f>SUM(R661+R695+R706)</f>
        <v>1625</v>
      </c>
      <c r="S707" s="137">
        <f>SUM(S661+S695+S706)</f>
        <v>45.41</v>
      </c>
      <c r="T707" s="137">
        <f>SUM(T661+T695+T706)</f>
        <v>40.129999999999995</v>
      </c>
      <c r="U707" s="137">
        <f>SUM(U661+U695+U706)</f>
        <v>191.44</v>
      </c>
      <c r="V707" s="137">
        <f>SUM(V661+V695+V706)</f>
        <v>1355.77</v>
      </c>
      <c r="W707" s="403" t="s">
        <v>34</v>
      </c>
      <c r="X707" s="403"/>
      <c r="Y707" s="403"/>
      <c r="Z707" s="68" t="s">
        <v>282</v>
      </c>
      <c r="AA707" s="68">
        <v>4</v>
      </c>
      <c r="AB707" s="68"/>
      <c r="AC707" s="119"/>
      <c r="AD707" s="119"/>
      <c r="AE707" s="68"/>
      <c r="AF707" s="68"/>
      <c r="AG707" s="119"/>
      <c r="AH707" s="119"/>
      <c r="AI707" s="68"/>
      <c r="AJ707" s="68"/>
      <c r="AK707" s="119"/>
      <c r="AL707" s="119"/>
      <c r="AM707" s="119"/>
      <c r="AN707" s="119"/>
      <c r="AO707" s="68" t="s">
        <v>282</v>
      </c>
      <c r="AP707" s="68">
        <v>4</v>
      </c>
      <c r="AQ707" s="68"/>
      <c r="AR707" s="119"/>
      <c r="AS707" s="119"/>
      <c r="AT707" s="68"/>
      <c r="AU707" s="68"/>
      <c r="AV707" s="119"/>
      <c r="AW707" s="119"/>
      <c r="AX707" s="68"/>
      <c r="AY707" s="68"/>
      <c r="AZ707" s="119"/>
      <c r="BA707" s="119"/>
      <c r="BB707" s="119"/>
      <c r="BC707" s="119"/>
      <c r="BE707" s="137">
        <f aca="true" t="shared" si="52" ref="BE707:BK707">SUM(BE661+BE695+BE706)</f>
        <v>87.094</v>
      </c>
      <c r="BF707" s="137">
        <f t="shared" si="52"/>
        <v>155.51</v>
      </c>
      <c r="BG707" s="137">
        <f t="shared" si="52"/>
        <v>222.55</v>
      </c>
      <c r="BH707" s="137">
        <f t="shared" si="52"/>
        <v>711.73</v>
      </c>
      <c r="BI707" s="137">
        <f t="shared" si="52"/>
        <v>808.97</v>
      </c>
      <c r="BJ707" s="137">
        <f t="shared" si="52"/>
        <v>258.67</v>
      </c>
      <c r="BK707" s="137">
        <f t="shared" si="52"/>
        <v>94.86000000000001</v>
      </c>
    </row>
    <row r="708" spans="1:63" ht="15.75" customHeight="1">
      <c r="A708" s="455" t="s">
        <v>49</v>
      </c>
      <c r="B708" s="455"/>
      <c r="C708" s="455"/>
      <c r="D708" s="84"/>
      <c r="E708" s="77"/>
      <c r="F708" s="74"/>
      <c r="G708" s="68"/>
      <c r="H708" s="68"/>
      <c r="I708" s="75"/>
      <c r="J708" s="251"/>
      <c r="K708" s="251"/>
      <c r="L708" s="251"/>
      <c r="M708" s="251"/>
      <c r="N708" s="251"/>
      <c r="O708" s="251"/>
      <c r="P708" s="251"/>
      <c r="Q708" s="74"/>
      <c r="R708" s="77"/>
      <c r="S708" s="80"/>
      <c r="T708" s="81"/>
      <c r="U708" s="68"/>
      <c r="V708" s="77"/>
      <c r="W708" s="403" t="s">
        <v>31</v>
      </c>
      <c r="X708" s="403"/>
      <c r="Y708" s="403"/>
      <c r="Z708" s="68">
        <v>4</v>
      </c>
      <c r="AA708" s="68">
        <v>4</v>
      </c>
      <c r="AB708" s="68"/>
      <c r="AC708" s="87"/>
      <c r="AD708" s="87"/>
      <c r="AE708" s="68"/>
      <c r="AF708" s="68"/>
      <c r="AG708" s="87"/>
      <c r="AH708" s="87"/>
      <c r="AI708" s="68"/>
      <c r="AJ708" s="68"/>
      <c r="AK708" s="87"/>
      <c r="AL708" s="87"/>
      <c r="AM708" s="87"/>
      <c r="AN708" s="87"/>
      <c r="AO708" s="68">
        <v>4</v>
      </c>
      <c r="AP708" s="68">
        <v>4</v>
      </c>
      <c r="AQ708" s="68"/>
      <c r="AR708" s="87"/>
      <c r="AS708" s="87"/>
      <c r="AT708" s="68"/>
      <c r="AU708" s="68"/>
      <c r="AV708" s="87"/>
      <c r="AW708" s="87"/>
      <c r="AX708" s="68"/>
      <c r="AY708" s="68"/>
      <c r="AZ708" s="87"/>
      <c r="BA708" s="87"/>
      <c r="BB708" s="87"/>
      <c r="BC708" s="87"/>
      <c r="BE708" s="251"/>
      <c r="BF708" s="251"/>
      <c r="BG708" s="251"/>
      <c r="BH708" s="251"/>
      <c r="BI708" s="251"/>
      <c r="BJ708" s="251"/>
      <c r="BK708" s="251"/>
    </row>
    <row r="709" spans="1:63" ht="15.75" customHeight="1">
      <c r="A709" s="404" t="s">
        <v>13</v>
      </c>
      <c r="B709" s="404"/>
      <c r="C709" s="404"/>
      <c r="D709" s="84"/>
      <c r="E709" s="79"/>
      <c r="F709" s="74"/>
      <c r="G709" s="68"/>
      <c r="H709" s="68"/>
      <c r="I709" s="75"/>
      <c r="J709" s="251"/>
      <c r="K709" s="251"/>
      <c r="L709" s="251"/>
      <c r="M709" s="251"/>
      <c r="N709" s="251"/>
      <c r="O709" s="251"/>
      <c r="P709" s="251"/>
      <c r="Q709" s="74"/>
      <c r="R709" s="77"/>
      <c r="S709" s="74"/>
      <c r="T709" s="68"/>
      <c r="U709" s="68"/>
      <c r="V709" s="77"/>
      <c r="W709" s="105"/>
      <c r="X709" s="105"/>
      <c r="Y709" s="85"/>
      <c r="Z709" s="68"/>
      <c r="AA709" s="68"/>
      <c r="AB709" s="68"/>
      <c r="AC709" s="87"/>
      <c r="AD709" s="87"/>
      <c r="AE709" s="68"/>
      <c r="AF709" s="68"/>
      <c r="AG709" s="87"/>
      <c r="AH709" s="87"/>
      <c r="AI709" s="68"/>
      <c r="AJ709" s="68"/>
      <c r="AK709" s="87"/>
      <c r="AL709" s="87"/>
      <c r="AM709" s="87"/>
      <c r="AN709" s="87"/>
      <c r="AO709" s="68"/>
      <c r="AP709" s="68"/>
      <c r="AQ709" s="68"/>
      <c r="AR709" s="87"/>
      <c r="AS709" s="87"/>
      <c r="AT709" s="68"/>
      <c r="AU709" s="68"/>
      <c r="AV709" s="87"/>
      <c r="AW709" s="87"/>
      <c r="AX709" s="68"/>
      <c r="AY709" s="68"/>
      <c r="AZ709" s="87"/>
      <c r="BA709" s="87"/>
      <c r="BB709" s="87"/>
      <c r="BC709" s="87"/>
      <c r="BE709" s="251"/>
      <c r="BF709" s="251"/>
      <c r="BG709" s="251"/>
      <c r="BH709" s="251"/>
      <c r="BI709" s="251"/>
      <c r="BJ709" s="251"/>
      <c r="BK709" s="251"/>
    </row>
    <row r="710" spans="1:63" ht="14.25" customHeight="1">
      <c r="A710" s="404" t="s">
        <v>94</v>
      </c>
      <c r="B710" s="412"/>
      <c r="C710" s="405"/>
      <c r="D710" s="84"/>
      <c r="E710" s="79"/>
      <c r="F710" s="74"/>
      <c r="G710" s="68"/>
      <c r="H710" s="68"/>
      <c r="I710" s="75"/>
      <c r="J710" s="251"/>
      <c r="K710" s="251"/>
      <c r="L710" s="251"/>
      <c r="M710" s="251"/>
      <c r="N710" s="251"/>
      <c r="O710" s="251"/>
      <c r="P710" s="251"/>
      <c r="Q710" s="74"/>
      <c r="R710" s="79"/>
      <c r="S710" s="74"/>
      <c r="T710" s="68"/>
      <c r="U710" s="68"/>
      <c r="V710" s="77"/>
      <c r="W710" s="403"/>
      <c r="X710" s="403"/>
      <c r="Y710" s="403"/>
      <c r="Z710" s="68"/>
      <c r="AA710" s="68"/>
      <c r="AB710" s="81">
        <v>30.7</v>
      </c>
      <c r="AC710" s="81">
        <v>71.3</v>
      </c>
      <c r="AD710" s="81">
        <v>56.8</v>
      </c>
      <c r="AE710" s="81">
        <v>11.4</v>
      </c>
      <c r="AF710" s="81">
        <v>77.6</v>
      </c>
      <c r="AG710" s="81">
        <v>0.35</v>
      </c>
      <c r="AH710" s="81">
        <v>22</v>
      </c>
      <c r="AI710" s="81">
        <v>982</v>
      </c>
      <c r="AJ710" s="81">
        <v>1.07</v>
      </c>
      <c r="AK710" s="81">
        <v>0.03</v>
      </c>
      <c r="AL710" s="81">
        <v>0.1</v>
      </c>
      <c r="AM710" s="81">
        <v>0.28</v>
      </c>
      <c r="AN710" s="81">
        <v>0.35</v>
      </c>
      <c r="AO710" s="68"/>
      <c r="AP710" s="68"/>
      <c r="AQ710" s="81">
        <v>61.5</v>
      </c>
      <c r="AR710" s="81">
        <v>142.6</v>
      </c>
      <c r="AS710" s="81">
        <v>113.6</v>
      </c>
      <c r="AT710" s="81">
        <v>22.7</v>
      </c>
      <c r="AU710" s="81">
        <v>155.2</v>
      </c>
      <c r="AV710" s="81">
        <v>0.69</v>
      </c>
      <c r="AW710" s="81">
        <v>44</v>
      </c>
      <c r="AX710" s="81">
        <v>1965</v>
      </c>
      <c r="AY710" s="81">
        <v>2.15</v>
      </c>
      <c r="AZ710" s="81">
        <v>0.06</v>
      </c>
      <c r="BA710" s="81">
        <v>0.2</v>
      </c>
      <c r="BB710" s="81">
        <v>0.56</v>
      </c>
      <c r="BC710" s="81">
        <v>0.71</v>
      </c>
      <c r="BE710" s="251"/>
      <c r="BF710" s="251"/>
      <c r="BG710" s="251"/>
      <c r="BH710" s="251"/>
      <c r="BI710" s="251"/>
      <c r="BJ710" s="251"/>
      <c r="BK710" s="251"/>
    </row>
    <row r="711" spans="1:63" ht="15.75" customHeight="1">
      <c r="A711" s="404" t="s">
        <v>248</v>
      </c>
      <c r="B711" s="412"/>
      <c r="C711" s="405"/>
      <c r="D711" s="84" t="s">
        <v>90</v>
      </c>
      <c r="E711" s="79">
        <v>155</v>
      </c>
      <c r="F711" s="74"/>
      <c r="G711" s="68"/>
      <c r="H711" s="68"/>
      <c r="I711" s="75"/>
      <c r="J711" s="251"/>
      <c r="K711" s="251"/>
      <c r="L711" s="251"/>
      <c r="M711" s="251"/>
      <c r="N711" s="251"/>
      <c r="O711" s="251"/>
      <c r="P711" s="251"/>
      <c r="Q711" s="74" t="s">
        <v>243</v>
      </c>
      <c r="R711" s="79">
        <v>208</v>
      </c>
      <c r="S711" s="74"/>
      <c r="T711" s="68"/>
      <c r="U711" s="81"/>
      <c r="V711" s="79"/>
      <c r="W711" s="405" t="s">
        <v>144</v>
      </c>
      <c r="X711" s="405"/>
      <c r="Y711" s="405"/>
      <c r="Z711" s="68">
        <v>155</v>
      </c>
      <c r="AA711" s="81">
        <v>150</v>
      </c>
      <c r="AB711" s="81">
        <v>75</v>
      </c>
      <c r="AC711" s="119">
        <v>219</v>
      </c>
      <c r="AD711" s="119">
        <v>186</v>
      </c>
      <c r="AE711" s="81">
        <v>21</v>
      </c>
      <c r="AF711" s="81">
        <v>138</v>
      </c>
      <c r="AG711" s="119">
        <v>0.15</v>
      </c>
      <c r="AH711" s="119">
        <v>30</v>
      </c>
      <c r="AI711" s="81">
        <v>15</v>
      </c>
      <c r="AJ711" s="81"/>
      <c r="AK711" s="81">
        <v>0.03</v>
      </c>
      <c r="AL711" s="119">
        <v>0.2</v>
      </c>
      <c r="AM711" s="119">
        <v>0.15</v>
      </c>
      <c r="AN711" s="119">
        <v>0.45</v>
      </c>
      <c r="AO711" s="68">
        <v>185</v>
      </c>
      <c r="AP711" s="81">
        <v>180</v>
      </c>
      <c r="AQ711" s="81">
        <v>90</v>
      </c>
      <c r="AR711" s="119">
        <v>262.8</v>
      </c>
      <c r="AS711" s="119">
        <v>223.2</v>
      </c>
      <c r="AT711" s="81">
        <v>25.2</v>
      </c>
      <c r="AU711" s="81">
        <v>165.6</v>
      </c>
      <c r="AV711" s="119">
        <v>0.18</v>
      </c>
      <c r="AW711" s="119">
        <v>36</v>
      </c>
      <c r="AX711" s="81">
        <v>18</v>
      </c>
      <c r="AY711" s="81"/>
      <c r="AZ711" s="119">
        <v>0.04</v>
      </c>
      <c r="BA711" s="119">
        <v>0.23</v>
      </c>
      <c r="BB711" s="119">
        <v>0.18</v>
      </c>
      <c r="BC711" s="119">
        <v>0.54</v>
      </c>
      <c r="BE711" s="251"/>
      <c r="BF711" s="251"/>
      <c r="BG711" s="251"/>
      <c r="BH711" s="251"/>
      <c r="BI711" s="251"/>
      <c r="BJ711" s="251"/>
      <c r="BK711" s="251"/>
    </row>
    <row r="712" spans="1:63" s="107" customFormat="1" ht="15.75" customHeight="1">
      <c r="A712" s="404" t="s">
        <v>98</v>
      </c>
      <c r="B712" s="412"/>
      <c r="C712" s="405"/>
      <c r="D712" s="84"/>
      <c r="E712" s="79"/>
      <c r="F712" s="74"/>
      <c r="G712" s="68"/>
      <c r="H712" s="68"/>
      <c r="I712" s="75"/>
      <c r="J712" s="251"/>
      <c r="K712" s="251"/>
      <c r="L712" s="251"/>
      <c r="M712" s="251"/>
      <c r="N712" s="251"/>
      <c r="O712" s="251"/>
      <c r="P712" s="251"/>
      <c r="Q712" s="74"/>
      <c r="R712" s="79"/>
      <c r="S712" s="74"/>
      <c r="T712" s="68"/>
      <c r="U712" s="119"/>
      <c r="V712" s="117"/>
      <c r="W712" s="466" t="s">
        <v>214</v>
      </c>
      <c r="X712" s="466"/>
      <c r="Y712" s="466"/>
      <c r="Z712" s="94"/>
      <c r="AA712" s="94"/>
      <c r="AB712" s="144"/>
      <c r="AC712" s="94"/>
      <c r="AD712" s="94"/>
      <c r="AE712" s="144"/>
      <c r="AF712" s="144"/>
      <c r="AG712" s="94"/>
      <c r="AH712" s="94"/>
      <c r="AI712" s="144"/>
      <c r="AJ712" s="144"/>
      <c r="AK712" s="94"/>
      <c r="AL712" s="94"/>
      <c r="AM712" s="94"/>
      <c r="AN712" s="94"/>
      <c r="AO712" s="148"/>
      <c r="AP712" s="148"/>
      <c r="AQ712" s="144"/>
      <c r="AR712" s="94"/>
      <c r="AS712" s="94"/>
      <c r="AT712" s="144"/>
      <c r="AU712" s="144"/>
      <c r="AV712" s="94"/>
      <c r="AW712" s="94"/>
      <c r="AX712" s="144"/>
      <c r="AY712" s="144"/>
      <c r="AZ712" s="94"/>
      <c r="BA712" s="94"/>
      <c r="BB712" s="94"/>
      <c r="BC712" s="94"/>
      <c r="BE712" s="251"/>
      <c r="BF712" s="251"/>
      <c r="BG712" s="251"/>
      <c r="BH712" s="251"/>
      <c r="BI712" s="251"/>
      <c r="BJ712" s="251"/>
      <c r="BK712" s="251"/>
    </row>
    <row r="713" spans="1:63" s="111" customFormat="1" ht="15.75" customHeight="1">
      <c r="A713" s="402" t="s">
        <v>46</v>
      </c>
      <c r="B713" s="406"/>
      <c r="C713" s="403"/>
      <c r="D713" s="113">
        <v>11</v>
      </c>
      <c r="E713" s="114">
        <v>11</v>
      </c>
      <c r="F713" s="115"/>
      <c r="G713" s="68"/>
      <c r="H713" s="68"/>
      <c r="I713" s="75"/>
      <c r="J713" s="251"/>
      <c r="K713" s="251"/>
      <c r="L713" s="251"/>
      <c r="M713" s="251"/>
      <c r="N713" s="251"/>
      <c r="O713" s="251"/>
      <c r="P713" s="251"/>
      <c r="Q713" s="115">
        <v>14</v>
      </c>
      <c r="R713" s="114">
        <v>14</v>
      </c>
      <c r="S713" s="115"/>
      <c r="T713" s="68"/>
      <c r="U713" s="119"/>
      <c r="V713" s="117"/>
      <c r="W713" s="487" t="s">
        <v>215</v>
      </c>
      <c r="X713" s="487"/>
      <c r="Y713" s="487"/>
      <c r="Z713" s="110"/>
      <c r="AA713" s="110"/>
      <c r="AB713" s="138"/>
      <c r="AC713" s="110"/>
      <c r="AD713" s="110"/>
      <c r="AE713" s="138"/>
      <c r="AF713" s="138"/>
      <c r="AG713" s="110"/>
      <c r="AH713" s="110"/>
      <c r="AI713" s="138"/>
      <c r="AJ713" s="138"/>
      <c r="AK713" s="110"/>
      <c r="AL713" s="110"/>
      <c r="AM713" s="110"/>
      <c r="AN713" s="110"/>
      <c r="AO713" s="110"/>
      <c r="AP713" s="110"/>
      <c r="AQ713" s="138"/>
      <c r="AR713" s="110"/>
      <c r="AS713" s="110"/>
      <c r="AT713" s="138"/>
      <c r="AU713" s="138"/>
      <c r="AV713" s="110"/>
      <c r="AW713" s="110"/>
      <c r="AX713" s="138"/>
      <c r="AY713" s="138"/>
      <c r="AZ713" s="110"/>
      <c r="BA713" s="110"/>
      <c r="BB713" s="110"/>
      <c r="BC713" s="110"/>
      <c r="BE713" s="251"/>
      <c r="BF713" s="251"/>
      <c r="BG713" s="251"/>
      <c r="BH713" s="251"/>
      <c r="BI713" s="251"/>
      <c r="BJ713" s="251"/>
      <c r="BK713" s="251"/>
    </row>
    <row r="714" spans="1:63" ht="15" customHeight="1">
      <c r="A714" s="402" t="s">
        <v>95</v>
      </c>
      <c r="B714" s="406"/>
      <c r="C714" s="403"/>
      <c r="D714" s="84">
        <v>14</v>
      </c>
      <c r="E714" s="77">
        <v>14</v>
      </c>
      <c r="F714" s="74"/>
      <c r="G714" s="68"/>
      <c r="H714" s="68"/>
      <c r="I714" s="75"/>
      <c r="J714" s="251"/>
      <c r="K714" s="251"/>
      <c r="L714" s="251"/>
      <c r="M714" s="251"/>
      <c r="N714" s="251"/>
      <c r="O714" s="251"/>
      <c r="P714" s="251"/>
      <c r="Q714" s="74">
        <v>19</v>
      </c>
      <c r="R714" s="77">
        <v>19</v>
      </c>
      <c r="S714" s="74"/>
      <c r="T714" s="68"/>
      <c r="U714" s="119"/>
      <c r="V714" s="117"/>
      <c r="W714" s="460"/>
      <c r="X714" s="460"/>
      <c r="Y714" s="460"/>
      <c r="Z714" s="68"/>
      <c r="AA714" s="68"/>
      <c r="AB714" s="81"/>
      <c r="AC714" s="68"/>
      <c r="AD714" s="68"/>
      <c r="AE714" s="81"/>
      <c r="AF714" s="81"/>
      <c r="AG714" s="68"/>
      <c r="AH714" s="68"/>
      <c r="AI714" s="81"/>
      <c r="AJ714" s="81"/>
      <c r="AK714" s="68"/>
      <c r="AL714" s="68"/>
      <c r="AM714" s="68"/>
      <c r="AN714" s="68"/>
      <c r="AO714" s="68"/>
      <c r="AP714" s="68"/>
      <c r="AQ714" s="81"/>
      <c r="AR714" s="68"/>
      <c r="AS714" s="68"/>
      <c r="AT714" s="81"/>
      <c r="AU714" s="81"/>
      <c r="AV714" s="68"/>
      <c r="AW714" s="68"/>
      <c r="AX714" s="81"/>
      <c r="AY714" s="81"/>
      <c r="AZ714" s="68"/>
      <c r="BA714" s="68"/>
      <c r="BB714" s="68"/>
      <c r="BC714" s="68"/>
      <c r="BE714" s="251"/>
      <c r="BF714" s="251"/>
      <c r="BG714" s="251"/>
      <c r="BH714" s="251"/>
      <c r="BI714" s="251"/>
      <c r="BJ714" s="251"/>
      <c r="BK714" s="251"/>
    </row>
    <row r="715" spans="1:63" ht="15.75" customHeight="1">
      <c r="A715" s="402" t="s">
        <v>25</v>
      </c>
      <c r="B715" s="406"/>
      <c r="C715" s="403"/>
      <c r="D715" s="84">
        <v>75</v>
      </c>
      <c r="E715" s="77">
        <v>75</v>
      </c>
      <c r="F715" s="74"/>
      <c r="G715" s="68"/>
      <c r="H715" s="68"/>
      <c r="I715" s="75"/>
      <c r="J715" s="251"/>
      <c r="K715" s="251"/>
      <c r="L715" s="251"/>
      <c r="M715" s="251"/>
      <c r="N715" s="251"/>
      <c r="O715" s="251"/>
      <c r="P715" s="251"/>
      <c r="Q715" s="74">
        <v>100</v>
      </c>
      <c r="R715" s="77">
        <v>100</v>
      </c>
      <c r="S715" s="74"/>
      <c r="T715" s="68"/>
      <c r="U715" s="119"/>
      <c r="V715" s="117"/>
      <c r="W715" s="460" t="s">
        <v>49</v>
      </c>
      <c r="X715" s="460"/>
      <c r="Y715" s="460"/>
      <c r="Z715" s="68"/>
      <c r="AA715" s="68"/>
      <c r="AB715" s="81"/>
      <c r="AC715" s="68"/>
      <c r="AD715" s="68"/>
      <c r="AE715" s="81"/>
      <c r="AF715" s="81"/>
      <c r="AG715" s="68"/>
      <c r="AH715" s="68"/>
      <c r="AI715" s="81"/>
      <c r="AJ715" s="81"/>
      <c r="AK715" s="68"/>
      <c r="AL715" s="68"/>
      <c r="AM715" s="68"/>
      <c r="AN715" s="68"/>
      <c r="AO715" s="68"/>
      <c r="AP715" s="68"/>
      <c r="AQ715" s="81"/>
      <c r="AR715" s="68"/>
      <c r="AS715" s="68"/>
      <c r="AT715" s="81"/>
      <c r="AU715" s="81"/>
      <c r="AV715" s="68"/>
      <c r="AW715" s="68"/>
      <c r="AX715" s="81"/>
      <c r="AY715" s="81"/>
      <c r="AZ715" s="68"/>
      <c r="BA715" s="68"/>
      <c r="BB715" s="68"/>
      <c r="BC715" s="68"/>
      <c r="BE715" s="251"/>
      <c r="BF715" s="251"/>
      <c r="BG715" s="251"/>
      <c r="BH715" s="251"/>
      <c r="BI715" s="251"/>
      <c r="BJ715" s="251"/>
      <c r="BK715" s="251"/>
    </row>
    <row r="716" spans="1:63" ht="15.75" customHeight="1">
      <c r="A716" s="402" t="s">
        <v>66</v>
      </c>
      <c r="B716" s="406"/>
      <c r="C716" s="403"/>
      <c r="D716" s="84">
        <v>49</v>
      </c>
      <c r="E716" s="77">
        <v>49</v>
      </c>
      <c r="F716" s="74"/>
      <c r="G716" s="68"/>
      <c r="H716" s="68"/>
      <c r="I716" s="75"/>
      <c r="J716" s="251"/>
      <c r="K716" s="251"/>
      <c r="L716" s="251"/>
      <c r="M716" s="251"/>
      <c r="N716" s="251"/>
      <c r="O716" s="251"/>
      <c r="P716" s="251"/>
      <c r="Q716" s="74">
        <v>65</v>
      </c>
      <c r="R716" s="77">
        <v>65</v>
      </c>
      <c r="S716" s="74"/>
      <c r="T716" s="68"/>
      <c r="U716" s="119"/>
      <c r="V716" s="117"/>
      <c r="W716" s="405" t="s">
        <v>13</v>
      </c>
      <c r="X716" s="405"/>
      <c r="Y716" s="405"/>
      <c r="Z716" s="68"/>
      <c r="AA716" s="81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E716" s="251"/>
      <c r="BF716" s="251"/>
      <c r="BG716" s="251"/>
      <c r="BH716" s="251"/>
      <c r="BI716" s="251"/>
      <c r="BJ716" s="251"/>
      <c r="BK716" s="251"/>
    </row>
    <row r="717" spans="1:63" ht="15.75" customHeight="1">
      <c r="A717" s="402" t="s">
        <v>6</v>
      </c>
      <c r="B717" s="406"/>
      <c r="C717" s="403"/>
      <c r="D717" s="84">
        <v>4.5</v>
      </c>
      <c r="E717" s="77">
        <v>4.5</v>
      </c>
      <c r="F717" s="74"/>
      <c r="G717" s="68"/>
      <c r="H717" s="68"/>
      <c r="I717" s="75"/>
      <c r="J717" s="251"/>
      <c r="K717" s="251"/>
      <c r="L717" s="251"/>
      <c r="M717" s="251"/>
      <c r="N717" s="251"/>
      <c r="O717" s="251"/>
      <c r="P717" s="251"/>
      <c r="Q717" s="74">
        <v>6</v>
      </c>
      <c r="R717" s="77">
        <v>6</v>
      </c>
      <c r="S717" s="74"/>
      <c r="T717" s="68"/>
      <c r="U717" s="81"/>
      <c r="V717" s="79"/>
      <c r="W717" s="404" t="s">
        <v>94</v>
      </c>
      <c r="X717" s="412"/>
      <c r="Y717" s="405"/>
      <c r="Z717" s="68"/>
      <c r="AA717" s="81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81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E717" s="251"/>
      <c r="BF717" s="251"/>
      <c r="BG717" s="251"/>
      <c r="BH717" s="251"/>
      <c r="BI717" s="251"/>
      <c r="BJ717" s="251"/>
      <c r="BK717" s="251"/>
    </row>
    <row r="718" spans="1:63" ht="15.75" customHeight="1">
      <c r="A718" s="402" t="s">
        <v>28</v>
      </c>
      <c r="B718" s="402"/>
      <c r="C718" s="402"/>
      <c r="D718" s="84">
        <v>5</v>
      </c>
      <c r="E718" s="77">
        <v>5</v>
      </c>
      <c r="F718" s="74"/>
      <c r="G718" s="68"/>
      <c r="H718" s="68"/>
      <c r="I718" s="75"/>
      <c r="J718" s="251"/>
      <c r="K718" s="251"/>
      <c r="L718" s="251"/>
      <c r="M718" s="251"/>
      <c r="N718" s="251"/>
      <c r="O718" s="251"/>
      <c r="P718" s="251"/>
      <c r="Q718" s="74">
        <v>8</v>
      </c>
      <c r="R718" s="77">
        <v>8</v>
      </c>
      <c r="S718" s="74"/>
      <c r="T718" s="68"/>
      <c r="U718" s="81"/>
      <c r="V718" s="79"/>
      <c r="W718" s="404" t="s">
        <v>204</v>
      </c>
      <c r="X718" s="412"/>
      <c r="Y718" s="405"/>
      <c r="Z718" s="68"/>
      <c r="AA718" s="81" t="s">
        <v>79</v>
      </c>
      <c r="AB718" s="68"/>
      <c r="AC718" s="81"/>
      <c r="AD718" s="81"/>
      <c r="AE718" s="68"/>
      <c r="AF718" s="68"/>
      <c r="AG718" s="81"/>
      <c r="AH718" s="81"/>
      <c r="AI718" s="68"/>
      <c r="AJ718" s="68"/>
      <c r="AK718" s="81"/>
      <c r="AL718" s="81"/>
      <c r="AM718" s="81"/>
      <c r="AN718" s="81"/>
      <c r="AO718" s="68"/>
      <c r="AP718" s="81" t="s">
        <v>80</v>
      </c>
      <c r="AQ718" s="68"/>
      <c r="AR718" s="81"/>
      <c r="AS718" s="81"/>
      <c r="AT718" s="68"/>
      <c r="AU718" s="68"/>
      <c r="AV718" s="81"/>
      <c r="AW718" s="81"/>
      <c r="AX718" s="68"/>
      <c r="AY718" s="68"/>
      <c r="AZ718" s="81"/>
      <c r="BA718" s="81"/>
      <c r="BB718" s="81"/>
      <c r="BC718" s="81"/>
      <c r="BE718" s="251"/>
      <c r="BF718" s="251"/>
      <c r="BG718" s="251"/>
      <c r="BH718" s="251"/>
      <c r="BI718" s="251"/>
      <c r="BJ718" s="251"/>
      <c r="BK718" s="251"/>
    </row>
    <row r="719" spans="1:63" ht="15.75" customHeight="1">
      <c r="A719" s="402"/>
      <c r="B719" s="402"/>
      <c r="C719" s="402"/>
      <c r="D719" s="84"/>
      <c r="E719" s="79"/>
      <c r="F719" s="80">
        <v>4.47</v>
      </c>
      <c r="G719" s="81">
        <v>8.45</v>
      </c>
      <c r="H719" s="81">
        <v>31.67</v>
      </c>
      <c r="I719" s="265">
        <v>221.68</v>
      </c>
      <c r="J719" s="224"/>
      <c r="K719" s="224"/>
      <c r="L719" s="224">
        <v>20</v>
      </c>
      <c r="M719" s="224">
        <v>54.3</v>
      </c>
      <c r="N719" s="224">
        <v>145.2</v>
      </c>
      <c r="O719" s="225">
        <v>96.1</v>
      </c>
      <c r="P719" s="225">
        <v>3.12</v>
      </c>
      <c r="Q719" s="78"/>
      <c r="R719" s="79"/>
      <c r="S719" s="80">
        <v>5.96</v>
      </c>
      <c r="T719" s="81">
        <v>10.74</v>
      </c>
      <c r="U719" s="81">
        <v>42.22</v>
      </c>
      <c r="V719" s="79">
        <v>290.84</v>
      </c>
      <c r="W719" s="403"/>
      <c r="X719" s="403"/>
      <c r="Y719" s="403"/>
      <c r="Z719" s="68"/>
      <c r="AA719" s="68"/>
      <c r="AB719" s="81">
        <v>83.7</v>
      </c>
      <c r="AC719" s="81">
        <v>86.9</v>
      </c>
      <c r="AD719" s="81">
        <v>16.8</v>
      </c>
      <c r="AE719" s="81">
        <v>22.3</v>
      </c>
      <c r="AF719" s="81">
        <v>104.1</v>
      </c>
      <c r="AG719" s="81">
        <v>1.76</v>
      </c>
      <c r="AH719" s="81">
        <v>20</v>
      </c>
      <c r="AI719" s="81">
        <v>15</v>
      </c>
      <c r="AJ719" s="81">
        <v>0.69</v>
      </c>
      <c r="AK719" s="81">
        <v>0.1</v>
      </c>
      <c r="AL719" s="81">
        <v>0.04</v>
      </c>
      <c r="AM719" s="81">
        <v>0.5</v>
      </c>
      <c r="AN719" s="81"/>
      <c r="AO719" s="81"/>
      <c r="AP719" s="81"/>
      <c r="AQ719" s="81">
        <v>84.1</v>
      </c>
      <c r="AR719" s="81">
        <v>92.6</v>
      </c>
      <c r="AS719" s="81">
        <v>17.8</v>
      </c>
      <c r="AT719" s="81">
        <v>23.8</v>
      </c>
      <c r="AU719" s="81">
        <v>110.9</v>
      </c>
      <c r="AV719" s="81">
        <v>1.88</v>
      </c>
      <c r="AW719" s="81">
        <v>20</v>
      </c>
      <c r="AX719" s="81">
        <v>15</v>
      </c>
      <c r="AY719" s="81">
        <v>0.73</v>
      </c>
      <c r="AZ719" s="81">
        <v>0.11</v>
      </c>
      <c r="BA719" s="81">
        <v>0.04</v>
      </c>
      <c r="BB719" s="81">
        <v>0.54</v>
      </c>
      <c r="BC719" s="81"/>
      <c r="BE719" s="223"/>
      <c r="BF719" s="224"/>
      <c r="BG719" s="224">
        <v>20</v>
      </c>
      <c r="BH719" s="224">
        <v>68.4</v>
      </c>
      <c r="BI719" s="224">
        <v>152.3</v>
      </c>
      <c r="BJ719" s="225">
        <v>102.1</v>
      </c>
      <c r="BK719" s="225">
        <v>4.15</v>
      </c>
    </row>
    <row r="720" spans="1:63" s="1" customFormat="1" ht="15">
      <c r="A720" s="379" t="s">
        <v>159</v>
      </c>
      <c r="B720" s="380"/>
      <c r="C720" s="381"/>
      <c r="D720" s="23"/>
      <c r="E720" s="12">
        <v>40</v>
      </c>
      <c r="F720" s="15"/>
      <c r="G720" s="16"/>
      <c r="H720" s="16"/>
      <c r="I720" s="24"/>
      <c r="J720" s="16"/>
      <c r="K720" s="16"/>
      <c r="L720" s="16"/>
      <c r="M720" s="16"/>
      <c r="N720" s="16"/>
      <c r="O720" s="16"/>
      <c r="P720" s="16"/>
      <c r="Q720" s="9"/>
      <c r="R720" s="12">
        <v>40</v>
      </c>
      <c r="S720" s="15"/>
      <c r="T720" s="16"/>
      <c r="U720" s="13"/>
      <c r="V720" s="14"/>
      <c r="W720" s="379" t="s">
        <v>159</v>
      </c>
      <c r="X720" s="380"/>
      <c r="Y720" s="381"/>
      <c r="Z720" s="13"/>
      <c r="AA720" s="16">
        <v>40</v>
      </c>
      <c r="AB720" s="16"/>
      <c r="AC720" s="13"/>
      <c r="AD720" s="13"/>
      <c r="AE720" s="16"/>
      <c r="AF720" s="16"/>
      <c r="AG720" s="13"/>
      <c r="AH720" s="13"/>
      <c r="AI720" s="16"/>
      <c r="AJ720" s="16"/>
      <c r="AK720" s="13"/>
      <c r="AL720" s="13"/>
      <c r="AM720" s="13"/>
      <c r="AN720" s="13"/>
      <c r="AO720" s="13"/>
      <c r="AP720" s="16">
        <v>40</v>
      </c>
      <c r="AQ720" s="16"/>
      <c r="AR720" s="13"/>
      <c r="AS720" s="13"/>
      <c r="AT720" s="16"/>
      <c r="AU720" s="16"/>
      <c r="AV720" s="13"/>
      <c r="AW720" s="13"/>
      <c r="AX720" s="13"/>
      <c r="AY720" s="16"/>
      <c r="AZ720" s="16"/>
      <c r="BA720" s="13"/>
      <c r="BB720" s="13"/>
      <c r="BC720" s="13"/>
      <c r="BE720" s="16"/>
      <c r="BF720" s="16"/>
      <c r="BG720" s="16"/>
      <c r="BH720" s="16"/>
      <c r="BI720" s="16"/>
      <c r="BJ720" s="16"/>
      <c r="BK720" s="16"/>
    </row>
    <row r="721" spans="1:63" s="1" customFormat="1" ht="15">
      <c r="A721" s="382" t="s">
        <v>28</v>
      </c>
      <c r="B721" s="383"/>
      <c r="C721" s="384"/>
      <c r="D721" s="23">
        <v>5</v>
      </c>
      <c r="E721" s="12">
        <v>5</v>
      </c>
      <c r="F721" s="15"/>
      <c r="G721" s="16"/>
      <c r="H721" s="16"/>
      <c r="I721" s="24"/>
      <c r="J721" s="16"/>
      <c r="K721" s="16"/>
      <c r="L721" s="16"/>
      <c r="M721" s="16"/>
      <c r="N721" s="16"/>
      <c r="O721" s="16"/>
      <c r="P721" s="16"/>
      <c r="Q721" s="9">
        <v>5</v>
      </c>
      <c r="R721" s="12">
        <v>5</v>
      </c>
      <c r="S721" s="15"/>
      <c r="T721" s="16"/>
      <c r="U721" s="16"/>
      <c r="V721" s="12"/>
      <c r="W721" s="382" t="s">
        <v>28</v>
      </c>
      <c r="X721" s="383"/>
      <c r="Y721" s="384"/>
      <c r="Z721" s="13">
        <v>10</v>
      </c>
      <c r="AA721" s="16">
        <v>10</v>
      </c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3">
        <v>10</v>
      </c>
      <c r="AP721" s="16">
        <v>10</v>
      </c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E721" s="16"/>
      <c r="BF721" s="16"/>
      <c r="BG721" s="16"/>
      <c r="BH721" s="16"/>
      <c r="BI721" s="16"/>
      <c r="BJ721" s="16"/>
      <c r="BK721" s="16"/>
    </row>
    <row r="722" spans="1:63" s="1" customFormat="1" ht="15">
      <c r="A722" s="382" t="s">
        <v>10</v>
      </c>
      <c r="B722" s="383"/>
      <c r="C722" s="384"/>
      <c r="D722" s="23">
        <v>30</v>
      </c>
      <c r="E722" s="12">
        <v>30</v>
      </c>
      <c r="F722" s="15"/>
      <c r="G722" s="16"/>
      <c r="H722" s="16"/>
      <c r="I722" s="24"/>
      <c r="J722" s="16"/>
      <c r="K722" s="16"/>
      <c r="L722" s="16"/>
      <c r="M722" s="16"/>
      <c r="N722" s="16"/>
      <c r="O722" s="16"/>
      <c r="P722" s="16"/>
      <c r="Q722" s="9">
        <v>30</v>
      </c>
      <c r="R722" s="12">
        <v>30</v>
      </c>
      <c r="S722" s="15"/>
      <c r="T722" s="16"/>
      <c r="U722" s="16"/>
      <c r="V722" s="24"/>
      <c r="W722" s="382" t="s">
        <v>10</v>
      </c>
      <c r="X722" s="383"/>
      <c r="Y722" s="384"/>
      <c r="Z722" s="13">
        <v>30</v>
      </c>
      <c r="AA722" s="16">
        <v>30</v>
      </c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3">
        <v>30</v>
      </c>
      <c r="AP722" s="16">
        <v>30</v>
      </c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E722" s="16"/>
      <c r="BF722" s="16"/>
      <c r="BG722" s="16"/>
      <c r="BH722" s="16"/>
      <c r="BI722" s="16"/>
      <c r="BJ722" s="16"/>
      <c r="BK722" s="16"/>
    </row>
    <row r="723" spans="1:63" s="1" customFormat="1" ht="15">
      <c r="A723" s="382"/>
      <c r="B723" s="383"/>
      <c r="C723" s="384"/>
      <c r="D723" s="23"/>
      <c r="E723" s="12"/>
      <c r="F723" s="15">
        <v>2.45</v>
      </c>
      <c r="G723" s="16">
        <v>7.55</v>
      </c>
      <c r="H723" s="16">
        <v>14.62</v>
      </c>
      <c r="I723" s="16">
        <v>136</v>
      </c>
      <c r="J723" s="15">
        <v>0.05</v>
      </c>
      <c r="K723" s="16"/>
      <c r="L723" s="16">
        <v>40</v>
      </c>
      <c r="M723" s="16">
        <v>9.3</v>
      </c>
      <c r="N723" s="16">
        <v>29.1</v>
      </c>
      <c r="O723" s="16">
        <v>9.9</v>
      </c>
      <c r="P723" s="266">
        <v>0.62</v>
      </c>
      <c r="Q723" s="23"/>
      <c r="R723" s="12"/>
      <c r="S723" s="15">
        <v>2.45</v>
      </c>
      <c r="T723" s="16">
        <v>7.55</v>
      </c>
      <c r="U723" s="16">
        <v>14.62</v>
      </c>
      <c r="V723" s="16">
        <v>136</v>
      </c>
      <c r="W723" s="383"/>
      <c r="X723" s="383"/>
      <c r="Y723" s="384"/>
      <c r="Z723" s="13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3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E723" s="15">
        <v>0.05</v>
      </c>
      <c r="BF723" s="16"/>
      <c r="BG723" s="16">
        <v>40</v>
      </c>
      <c r="BH723" s="16">
        <v>9.3</v>
      </c>
      <c r="BI723" s="16">
        <v>29.1</v>
      </c>
      <c r="BJ723" s="16">
        <v>9.9</v>
      </c>
      <c r="BK723" s="266">
        <v>0.62</v>
      </c>
    </row>
    <row r="724" spans="1:63" ht="15.75" customHeight="1">
      <c r="A724" s="404" t="s">
        <v>173</v>
      </c>
      <c r="B724" s="404"/>
      <c r="C724" s="404"/>
      <c r="D724" s="116"/>
      <c r="E724" s="117"/>
      <c r="F724" s="80"/>
      <c r="G724" s="81"/>
      <c r="H724" s="81"/>
      <c r="I724" s="82"/>
      <c r="J724" s="252"/>
      <c r="K724" s="252"/>
      <c r="L724" s="252"/>
      <c r="M724" s="252"/>
      <c r="N724" s="252"/>
      <c r="O724" s="252"/>
      <c r="P724" s="252"/>
      <c r="Q724" s="80"/>
      <c r="R724" s="79"/>
      <c r="S724" s="80"/>
      <c r="T724" s="81"/>
      <c r="U724" s="81"/>
      <c r="V724" s="79"/>
      <c r="W724" s="402" t="s">
        <v>46</v>
      </c>
      <c r="X724" s="406"/>
      <c r="Y724" s="403"/>
      <c r="Z724" s="67">
        <v>11</v>
      </c>
      <c r="AA724" s="67">
        <v>11</v>
      </c>
      <c r="AB724" s="68"/>
      <c r="AC724" s="119"/>
      <c r="AD724" s="119"/>
      <c r="AE724" s="67"/>
      <c r="AF724" s="68"/>
      <c r="AG724" s="119"/>
      <c r="AH724" s="119"/>
      <c r="AI724" s="67"/>
      <c r="AJ724" s="68"/>
      <c r="AK724" s="119"/>
      <c r="AL724" s="119"/>
      <c r="AM724" s="119"/>
      <c r="AN724" s="119"/>
      <c r="AO724" s="67">
        <v>14</v>
      </c>
      <c r="AP724" s="67">
        <v>14</v>
      </c>
      <c r="AQ724" s="68"/>
      <c r="AR724" s="119"/>
      <c r="AS724" s="119"/>
      <c r="AT724" s="67"/>
      <c r="AU724" s="68"/>
      <c r="AV724" s="119"/>
      <c r="AW724" s="119"/>
      <c r="AX724" s="67"/>
      <c r="AY724" s="68"/>
      <c r="AZ724" s="119"/>
      <c r="BA724" s="119"/>
      <c r="BB724" s="119"/>
      <c r="BC724" s="119"/>
      <c r="BE724" s="252"/>
      <c r="BF724" s="252"/>
      <c r="BG724" s="252"/>
      <c r="BH724" s="252"/>
      <c r="BI724" s="252"/>
      <c r="BJ724" s="252"/>
      <c r="BK724" s="252"/>
    </row>
    <row r="725" spans="1:63" ht="15.75" customHeight="1">
      <c r="A725" s="404" t="s">
        <v>158</v>
      </c>
      <c r="B725" s="404"/>
      <c r="C725" s="404"/>
      <c r="D725" s="84"/>
      <c r="E725" s="79">
        <v>150</v>
      </c>
      <c r="F725" s="74"/>
      <c r="G725" s="68"/>
      <c r="H725" s="68"/>
      <c r="I725" s="75"/>
      <c r="J725" s="251"/>
      <c r="K725" s="251"/>
      <c r="L725" s="251"/>
      <c r="M725" s="251"/>
      <c r="N725" s="251"/>
      <c r="O725" s="251"/>
      <c r="P725" s="251"/>
      <c r="Q725" s="74"/>
      <c r="R725" s="79">
        <v>180</v>
      </c>
      <c r="S725" s="74"/>
      <c r="T725" s="68"/>
      <c r="U725" s="87"/>
      <c r="V725" s="89"/>
      <c r="W725" s="402" t="s">
        <v>95</v>
      </c>
      <c r="X725" s="406"/>
      <c r="Y725" s="403"/>
      <c r="Z725" s="68">
        <v>14</v>
      </c>
      <c r="AA725" s="68">
        <v>14</v>
      </c>
      <c r="AB725" s="68"/>
      <c r="AC725" s="119"/>
      <c r="AD725" s="119"/>
      <c r="AE725" s="68"/>
      <c r="AF725" s="68"/>
      <c r="AG725" s="119"/>
      <c r="AH725" s="119"/>
      <c r="AI725" s="68"/>
      <c r="AJ725" s="68"/>
      <c r="AK725" s="119"/>
      <c r="AL725" s="119"/>
      <c r="AM725" s="119"/>
      <c r="AN725" s="119"/>
      <c r="AO725" s="68">
        <v>19</v>
      </c>
      <c r="AP725" s="68">
        <v>19</v>
      </c>
      <c r="AQ725" s="68"/>
      <c r="AR725" s="119"/>
      <c r="AS725" s="119"/>
      <c r="AT725" s="68"/>
      <c r="AU725" s="68"/>
      <c r="AV725" s="119"/>
      <c r="AW725" s="119"/>
      <c r="AX725" s="68"/>
      <c r="AY725" s="68"/>
      <c r="AZ725" s="119"/>
      <c r="BA725" s="119"/>
      <c r="BB725" s="119"/>
      <c r="BC725" s="119"/>
      <c r="BE725" s="251"/>
      <c r="BF725" s="251"/>
      <c r="BG725" s="251"/>
      <c r="BH725" s="251"/>
      <c r="BI725" s="251"/>
      <c r="BJ725" s="251"/>
      <c r="BK725" s="251"/>
    </row>
    <row r="726" spans="1:63" ht="15.75" customHeight="1">
      <c r="A726" s="402" t="s">
        <v>330</v>
      </c>
      <c r="B726" s="402"/>
      <c r="C726" s="402"/>
      <c r="D726" s="84">
        <v>0.2</v>
      </c>
      <c r="E726" s="77">
        <v>0.2</v>
      </c>
      <c r="F726" s="74"/>
      <c r="G726" s="68"/>
      <c r="H726" s="68"/>
      <c r="I726" s="75"/>
      <c r="J726" s="251"/>
      <c r="K726" s="251"/>
      <c r="L726" s="251"/>
      <c r="M726" s="251"/>
      <c r="N726" s="251"/>
      <c r="O726" s="251"/>
      <c r="P726" s="251"/>
      <c r="Q726" s="74">
        <v>0.3</v>
      </c>
      <c r="R726" s="77">
        <v>0.3</v>
      </c>
      <c r="S726" s="74"/>
      <c r="T726" s="68"/>
      <c r="U726" s="68"/>
      <c r="V726" s="77"/>
      <c r="W726" s="402" t="s">
        <v>25</v>
      </c>
      <c r="X726" s="406"/>
      <c r="Y726" s="403"/>
      <c r="Z726" s="68">
        <v>75</v>
      </c>
      <c r="AA726" s="68">
        <v>75</v>
      </c>
      <c r="AB726" s="68"/>
      <c r="AC726" s="119"/>
      <c r="AD726" s="119"/>
      <c r="AE726" s="68"/>
      <c r="AF726" s="68"/>
      <c r="AG726" s="119"/>
      <c r="AH726" s="119"/>
      <c r="AI726" s="68"/>
      <c r="AJ726" s="68"/>
      <c r="AK726" s="119"/>
      <c r="AL726" s="119"/>
      <c r="AM726" s="119"/>
      <c r="AN726" s="119"/>
      <c r="AO726" s="68">
        <v>100</v>
      </c>
      <c r="AP726" s="68">
        <v>100</v>
      </c>
      <c r="AQ726" s="68"/>
      <c r="AR726" s="119"/>
      <c r="AS726" s="119"/>
      <c r="AT726" s="68"/>
      <c r="AU726" s="68"/>
      <c r="AV726" s="119"/>
      <c r="AW726" s="119"/>
      <c r="AX726" s="68"/>
      <c r="AY726" s="68"/>
      <c r="AZ726" s="119"/>
      <c r="BA726" s="119"/>
      <c r="BB726" s="119"/>
      <c r="BC726" s="119"/>
      <c r="BE726" s="251"/>
      <c r="BF726" s="251"/>
      <c r="BG726" s="251"/>
      <c r="BH726" s="251"/>
      <c r="BI726" s="251"/>
      <c r="BJ726" s="251"/>
      <c r="BK726" s="251"/>
    </row>
    <row r="727" spans="1:63" ht="15.75" customHeight="1">
      <c r="A727" s="402" t="s">
        <v>27</v>
      </c>
      <c r="B727" s="402"/>
      <c r="C727" s="402"/>
      <c r="D727" s="84">
        <v>7</v>
      </c>
      <c r="E727" s="77">
        <v>7</v>
      </c>
      <c r="F727" s="74"/>
      <c r="G727" s="68"/>
      <c r="H727" s="68"/>
      <c r="I727" s="75"/>
      <c r="J727" s="251"/>
      <c r="K727" s="251"/>
      <c r="L727" s="251"/>
      <c r="M727" s="251"/>
      <c r="N727" s="251"/>
      <c r="O727" s="251"/>
      <c r="P727" s="251"/>
      <c r="Q727" s="74">
        <v>10</v>
      </c>
      <c r="R727" s="77">
        <v>10</v>
      </c>
      <c r="S727" s="74"/>
      <c r="T727" s="68"/>
      <c r="U727" s="68"/>
      <c r="V727" s="77"/>
      <c r="W727" s="402" t="s">
        <v>66</v>
      </c>
      <c r="X727" s="406"/>
      <c r="Y727" s="403"/>
      <c r="Z727" s="68">
        <v>49</v>
      </c>
      <c r="AA727" s="68">
        <v>49</v>
      </c>
      <c r="AB727" s="68"/>
      <c r="AC727" s="119"/>
      <c r="AD727" s="119"/>
      <c r="AE727" s="68"/>
      <c r="AF727" s="68"/>
      <c r="AG727" s="119"/>
      <c r="AH727" s="119"/>
      <c r="AI727" s="68"/>
      <c r="AJ727" s="68"/>
      <c r="AK727" s="119"/>
      <c r="AL727" s="119"/>
      <c r="AM727" s="119"/>
      <c r="AN727" s="119"/>
      <c r="AO727" s="68">
        <v>65</v>
      </c>
      <c r="AP727" s="68">
        <v>65</v>
      </c>
      <c r="AQ727" s="68"/>
      <c r="AR727" s="119"/>
      <c r="AS727" s="119"/>
      <c r="AT727" s="68"/>
      <c r="AU727" s="68"/>
      <c r="AV727" s="119"/>
      <c r="AW727" s="119"/>
      <c r="AX727" s="68"/>
      <c r="AY727" s="68"/>
      <c r="AZ727" s="119"/>
      <c r="BA727" s="119"/>
      <c r="BB727" s="119"/>
      <c r="BC727" s="119"/>
      <c r="BE727" s="251"/>
      <c r="BF727" s="251"/>
      <c r="BG727" s="251"/>
      <c r="BH727" s="251"/>
      <c r="BI727" s="251"/>
      <c r="BJ727" s="251"/>
      <c r="BK727" s="251"/>
    </row>
    <row r="728" spans="1:63" ht="15.75" customHeight="1">
      <c r="A728" s="417"/>
      <c r="B728" s="417"/>
      <c r="C728" s="417"/>
      <c r="D728" s="84"/>
      <c r="E728" s="77"/>
      <c r="F728" s="80">
        <v>0.04</v>
      </c>
      <c r="G728" s="81">
        <v>0.01</v>
      </c>
      <c r="H728" s="81">
        <v>6.99</v>
      </c>
      <c r="I728" s="265">
        <v>28</v>
      </c>
      <c r="J728" s="223"/>
      <c r="K728" s="224"/>
      <c r="L728" s="224"/>
      <c r="M728" s="224">
        <v>8</v>
      </c>
      <c r="N728" s="224">
        <v>1.6</v>
      </c>
      <c r="O728" s="224">
        <v>0.9</v>
      </c>
      <c r="P728" s="225">
        <v>0.19</v>
      </c>
      <c r="Q728" s="84"/>
      <c r="R728" s="77"/>
      <c r="S728" s="80">
        <v>0.06</v>
      </c>
      <c r="T728" s="81">
        <v>0.02</v>
      </c>
      <c r="U728" s="81">
        <v>9.99</v>
      </c>
      <c r="V728" s="79">
        <v>40</v>
      </c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E728" s="223"/>
      <c r="BF728" s="224"/>
      <c r="BG728" s="224"/>
      <c r="BH728" s="224">
        <v>10</v>
      </c>
      <c r="BI728" s="224">
        <v>2.5</v>
      </c>
      <c r="BJ728" s="224">
        <v>1.3</v>
      </c>
      <c r="BK728" s="225">
        <v>0.28</v>
      </c>
    </row>
    <row r="729" spans="1:63" ht="12.75" customHeight="1" hidden="1">
      <c r="A729" s="404" t="s">
        <v>110</v>
      </c>
      <c r="B729" s="404"/>
      <c r="C729" s="404"/>
      <c r="D729" s="84">
        <v>100</v>
      </c>
      <c r="E729" s="79">
        <v>100</v>
      </c>
      <c r="F729" s="80">
        <v>0.4</v>
      </c>
      <c r="G729" s="81">
        <v>0.4</v>
      </c>
      <c r="H729" s="81">
        <v>9.8</v>
      </c>
      <c r="I729" s="82">
        <v>44</v>
      </c>
      <c r="J729" s="252"/>
      <c r="K729" s="252"/>
      <c r="L729" s="252"/>
      <c r="M729" s="252"/>
      <c r="N729" s="252"/>
      <c r="O729" s="252"/>
      <c r="P729" s="252"/>
      <c r="Q729" s="74">
        <v>100</v>
      </c>
      <c r="R729" s="79">
        <v>100</v>
      </c>
      <c r="S729" s="80">
        <v>0.4</v>
      </c>
      <c r="T729" s="81">
        <v>0.4</v>
      </c>
      <c r="U729" s="81">
        <v>9.8</v>
      </c>
      <c r="V729" s="79">
        <v>44</v>
      </c>
      <c r="W729" s="405" t="s">
        <v>159</v>
      </c>
      <c r="X729" s="405"/>
      <c r="Y729" s="405"/>
      <c r="Z729" s="68"/>
      <c r="AA729" s="81">
        <v>40</v>
      </c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68"/>
      <c r="AP729" s="81">
        <v>40</v>
      </c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E729" s="252"/>
      <c r="BF729" s="252"/>
      <c r="BG729" s="252"/>
      <c r="BH729" s="252"/>
      <c r="BI729" s="252"/>
      <c r="BJ729" s="252"/>
      <c r="BK729" s="252"/>
    </row>
    <row r="730" spans="1:63" ht="12.75" customHeight="1" hidden="1">
      <c r="A730" s="461" t="s">
        <v>216</v>
      </c>
      <c r="B730" s="461"/>
      <c r="C730" s="461"/>
      <c r="D730" s="91"/>
      <c r="E730" s="92" t="e">
        <f>SUM(E711+E725+#REF!+E729)</f>
        <v>#REF!</v>
      </c>
      <c r="F730" s="147">
        <f>SUM(F724:F729)</f>
        <v>0.44</v>
      </c>
      <c r="G730" s="147">
        <f>SUM(G724:G729)</f>
        <v>0.41000000000000003</v>
      </c>
      <c r="H730" s="147">
        <f>SUM(H724:H729)</f>
        <v>16.79</v>
      </c>
      <c r="I730" s="147">
        <f>SUM(I724:I729)</f>
        <v>72</v>
      </c>
      <c r="J730" s="258"/>
      <c r="K730" s="258"/>
      <c r="L730" s="258"/>
      <c r="M730" s="258"/>
      <c r="N730" s="258"/>
      <c r="O730" s="258"/>
      <c r="P730" s="258"/>
      <c r="Q730" s="241"/>
      <c r="R730" s="92" t="e">
        <f>SUM(R711+R725+#REF!+R729)</f>
        <v>#REF!</v>
      </c>
      <c r="S730" s="147">
        <f>SUM(S724:S729)</f>
        <v>0.46</v>
      </c>
      <c r="T730" s="147">
        <f>SUM(T724:T729)</f>
        <v>0.42000000000000004</v>
      </c>
      <c r="U730" s="147">
        <f>SUM(U724:U729)</f>
        <v>19.79</v>
      </c>
      <c r="V730" s="147">
        <f>SUM(V724:V729)</f>
        <v>84</v>
      </c>
      <c r="W730" s="403" t="s">
        <v>28</v>
      </c>
      <c r="X730" s="403"/>
      <c r="Y730" s="403"/>
      <c r="Z730" s="68">
        <v>10</v>
      </c>
      <c r="AA730" s="81">
        <v>10</v>
      </c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68">
        <v>10</v>
      </c>
      <c r="AP730" s="81">
        <v>10</v>
      </c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E730" s="258"/>
      <c r="BF730" s="258"/>
      <c r="BG730" s="258"/>
      <c r="BH730" s="258"/>
      <c r="BI730" s="258"/>
      <c r="BJ730" s="258"/>
      <c r="BK730" s="258"/>
    </row>
    <row r="731" spans="1:63" ht="12.75" customHeight="1" hidden="1">
      <c r="A731" s="404" t="s">
        <v>16</v>
      </c>
      <c r="B731" s="404"/>
      <c r="C731" s="404"/>
      <c r="D731" s="84"/>
      <c r="E731" s="77"/>
      <c r="F731" s="80"/>
      <c r="G731" s="81"/>
      <c r="H731" s="81"/>
      <c r="I731" s="82"/>
      <c r="J731" s="252"/>
      <c r="K731" s="252"/>
      <c r="L731" s="252"/>
      <c r="M731" s="252"/>
      <c r="N731" s="252"/>
      <c r="O731" s="252"/>
      <c r="P731" s="252"/>
      <c r="Q731" s="74"/>
      <c r="R731" s="77"/>
      <c r="S731" s="80"/>
      <c r="T731" s="81"/>
      <c r="U731" s="68"/>
      <c r="V731" s="77"/>
      <c r="W731" s="403" t="s">
        <v>10</v>
      </c>
      <c r="X731" s="403"/>
      <c r="Y731" s="403"/>
      <c r="Z731" s="68">
        <v>30</v>
      </c>
      <c r="AA731" s="81">
        <v>30</v>
      </c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68">
        <v>30</v>
      </c>
      <c r="AP731" s="81">
        <v>30</v>
      </c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E731" s="252"/>
      <c r="BF731" s="252"/>
      <c r="BG731" s="252"/>
      <c r="BH731" s="252"/>
      <c r="BI731" s="252"/>
      <c r="BJ731" s="252"/>
      <c r="BK731" s="252"/>
    </row>
    <row r="732" spans="1:63" ht="12.75" customHeight="1" hidden="1">
      <c r="A732" s="404" t="s">
        <v>54</v>
      </c>
      <c r="B732" s="404"/>
      <c r="C732" s="404"/>
      <c r="D732" s="84"/>
      <c r="E732" s="77"/>
      <c r="F732" s="74"/>
      <c r="G732" s="68"/>
      <c r="H732" s="68"/>
      <c r="I732" s="75"/>
      <c r="J732" s="251"/>
      <c r="K732" s="251"/>
      <c r="L732" s="251"/>
      <c r="M732" s="251"/>
      <c r="N732" s="251"/>
      <c r="O732" s="251"/>
      <c r="P732" s="251"/>
      <c r="Q732" s="74"/>
      <c r="R732" s="77"/>
      <c r="S732" s="74"/>
      <c r="T732" s="68"/>
      <c r="U732" s="68"/>
      <c r="V732" s="77"/>
      <c r="W732" s="403"/>
      <c r="X732" s="403"/>
      <c r="Y732" s="403"/>
      <c r="Z732" s="68"/>
      <c r="AA732" s="68"/>
      <c r="AB732" s="81">
        <v>114.9</v>
      </c>
      <c r="AC732" s="81">
        <v>42.9</v>
      </c>
      <c r="AD732" s="81">
        <v>9.3</v>
      </c>
      <c r="AE732" s="81">
        <v>9.9</v>
      </c>
      <c r="AF732" s="81">
        <v>29.1</v>
      </c>
      <c r="AG732" s="81">
        <v>0.62</v>
      </c>
      <c r="AH732" s="81">
        <v>40</v>
      </c>
      <c r="AI732" s="81">
        <v>30</v>
      </c>
      <c r="AJ732" s="81">
        <v>0.49</v>
      </c>
      <c r="AK732" s="81">
        <v>0.05</v>
      </c>
      <c r="AL732" s="81">
        <v>0.03</v>
      </c>
      <c r="AM732" s="81">
        <v>0.49</v>
      </c>
      <c r="AN732" s="81"/>
      <c r="AO732" s="81"/>
      <c r="AP732" s="81"/>
      <c r="AQ732" s="81">
        <v>114.9</v>
      </c>
      <c r="AR732" s="81">
        <v>42.9</v>
      </c>
      <c r="AS732" s="81">
        <v>9.3</v>
      </c>
      <c r="AT732" s="81">
        <v>9.9</v>
      </c>
      <c r="AU732" s="81">
        <v>29.1</v>
      </c>
      <c r="AV732" s="81">
        <v>0.62</v>
      </c>
      <c r="AW732" s="81">
        <v>40</v>
      </c>
      <c r="AX732" s="81">
        <v>30</v>
      </c>
      <c r="AY732" s="81">
        <v>0.49</v>
      </c>
      <c r="AZ732" s="81">
        <v>0.05</v>
      </c>
      <c r="BA732" s="81">
        <v>0.03</v>
      </c>
      <c r="BB732" s="81">
        <v>0.49</v>
      </c>
      <c r="BC732" s="81"/>
      <c r="BE732" s="251"/>
      <c r="BF732" s="251"/>
      <c r="BG732" s="251"/>
      <c r="BH732" s="251"/>
      <c r="BI732" s="251"/>
      <c r="BJ732" s="251"/>
      <c r="BK732" s="251"/>
    </row>
    <row r="733" spans="1:63" ht="12.75" customHeight="1" hidden="1">
      <c r="A733" s="404" t="s">
        <v>178</v>
      </c>
      <c r="B733" s="404"/>
      <c r="C733" s="404"/>
      <c r="D733" s="84"/>
      <c r="E733" s="79">
        <v>150</v>
      </c>
      <c r="F733" s="74"/>
      <c r="G733" s="68"/>
      <c r="H733" s="68"/>
      <c r="I733" s="75"/>
      <c r="J733" s="251"/>
      <c r="K733" s="251"/>
      <c r="L733" s="251"/>
      <c r="M733" s="251"/>
      <c r="N733" s="251"/>
      <c r="O733" s="251"/>
      <c r="P733" s="251"/>
      <c r="Q733" s="74"/>
      <c r="R733" s="79">
        <v>250</v>
      </c>
      <c r="S733" s="74"/>
      <c r="T733" s="68"/>
      <c r="U733" s="68"/>
      <c r="V733" s="77"/>
      <c r="W733" s="405" t="s">
        <v>107</v>
      </c>
      <c r="X733" s="405"/>
      <c r="Y733" s="405"/>
      <c r="Z733" s="68"/>
      <c r="AA733" s="81"/>
      <c r="AB733" s="81"/>
      <c r="AC733" s="68"/>
      <c r="AD733" s="68"/>
      <c r="AE733" s="81"/>
      <c r="AF733" s="81"/>
      <c r="AG733" s="68"/>
      <c r="AH733" s="68"/>
      <c r="AI733" s="81"/>
      <c r="AJ733" s="81"/>
      <c r="AK733" s="68"/>
      <c r="AL733" s="68"/>
      <c r="AM733" s="68"/>
      <c r="AN733" s="68"/>
      <c r="AO733" s="68"/>
      <c r="AP733" s="81"/>
      <c r="AQ733" s="81"/>
      <c r="AR733" s="68"/>
      <c r="AS733" s="68"/>
      <c r="AT733" s="81"/>
      <c r="AU733" s="81"/>
      <c r="AV733" s="68"/>
      <c r="AW733" s="68"/>
      <c r="AX733" s="81"/>
      <c r="AY733" s="81"/>
      <c r="AZ733" s="68"/>
      <c r="BA733" s="68"/>
      <c r="BB733" s="68"/>
      <c r="BC733" s="68"/>
      <c r="BE733" s="251"/>
      <c r="BF733" s="251"/>
      <c r="BG733" s="251"/>
      <c r="BH733" s="251"/>
      <c r="BI733" s="251"/>
      <c r="BJ733" s="251"/>
      <c r="BK733" s="251"/>
    </row>
    <row r="734" spans="1:63" s="107" customFormat="1" ht="15.75" customHeight="1">
      <c r="A734" s="461" t="s">
        <v>216</v>
      </c>
      <c r="B734" s="461"/>
      <c r="C734" s="461"/>
      <c r="D734" s="91"/>
      <c r="E734" s="92">
        <f>SUM(E711+E720+E725)</f>
        <v>345</v>
      </c>
      <c r="F734" s="147">
        <f>SUM(F711:F733)</f>
        <v>7.800000000000001</v>
      </c>
      <c r="G734" s="147">
        <f>SUM(G711:G733)</f>
        <v>16.82</v>
      </c>
      <c r="H734" s="147">
        <f>SUM(H711:H733)</f>
        <v>79.87</v>
      </c>
      <c r="I734" s="147">
        <f>SUM(I711:I733)</f>
        <v>501.68</v>
      </c>
      <c r="J734" s="147">
        <f>SUM(J711:J733)</f>
        <v>0.05</v>
      </c>
      <c r="K734" s="147">
        <f>SUM(K711:K733)</f>
        <v>0</v>
      </c>
      <c r="L734" s="147">
        <f>SUM(L711:L733)</f>
        <v>60</v>
      </c>
      <c r="M734" s="147">
        <f>SUM(M711:M733)</f>
        <v>71.6</v>
      </c>
      <c r="N734" s="147">
        <f>SUM(N711:N733)</f>
        <v>175.89999999999998</v>
      </c>
      <c r="O734" s="147">
        <f>SUM(O711:O733)</f>
        <v>106.9</v>
      </c>
      <c r="P734" s="147">
        <f>SUM(P711:P733)</f>
        <v>3.93</v>
      </c>
      <c r="Q734" s="241"/>
      <c r="R734" s="92">
        <f>SUM(R711+R720+R725)</f>
        <v>428</v>
      </c>
      <c r="S734" s="147">
        <f>SUM(S711:S733)</f>
        <v>9.330000000000002</v>
      </c>
      <c r="T734" s="147">
        <f>SUM(T711:T733)</f>
        <v>19.13</v>
      </c>
      <c r="U734" s="147">
        <f>SUM(U711:U733)</f>
        <v>96.41999999999999</v>
      </c>
      <c r="V734" s="147">
        <f>SUM(V711:V733)</f>
        <v>594.8399999999999</v>
      </c>
      <c r="W734" s="466" t="s">
        <v>216</v>
      </c>
      <c r="X734" s="466"/>
      <c r="Y734" s="466"/>
      <c r="Z734" s="94"/>
      <c r="AA734" s="95"/>
      <c r="AB734" s="144"/>
      <c r="AC734" s="94"/>
      <c r="AD734" s="94"/>
      <c r="AE734" s="144"/>
      <c r="AF734" s="144"/>
      <c r="AG734" s="94"/>
      <c r="AH734" s="94"/>
      <c r="AI734" s="144"/>
      <c r="AJ734" s="144"/>
      <c r="AK734" s="94"/>
      <c r="AL734" s="94"/>
      <c r="AM734" s="94"/>
      <c r="AN734" s="94"/>
      <c r="AO734" s="148"/>
      <c r="AP734" s="144"/>
      <c r="AQ734" s="144"/>
      <c r="AR734" s="94"/>
      <c r="AS734" s="94"/>
      <c r="AT734" s="144"/>
      <c r="AU734" s="144"/>
      <c r="AV734" s="94"/>
      <c r="AW734" s="94"/>
      <c r="AX734" s="144"/>
      <c r="AY734" s="144"/>
      <c r="AZ734" s="94"/>
      <c r="BA734" s="94"/>
      <c r="BB734" s="94"/>
      <c r="BC734" s="94"/>
      <c r="BE734" s="147">
        <f aca="true" t="shared" si="53" ref="BE734:BK734">SUM(BE711:BE733)</f>
        <v>0.05</v>
      </c>
      <c r="BF734" s="147">
        <f t="shared" si="53"/>
        <v>0</v>
      </c>
      <c r="BG734" s="147">
        <f t="shared" si="53"/>
        <v>60</v>
      </c>
      <c r="BH734" s="147">
        <f t="shared" si="53"/>
        <v>87.7</v>
      </c>
      <c r="BI734" s="147">
        <f t="shared" si="53"/>
        <v>183.9</v>
      </c>
      <c r="BJ734" s="147">
        <f t="shared" si="53"/>
        <v>113.3</v>
      </c>
      <c r="BK734" s="147">
        <f t="shared" si="53"/>
        <v>5.050000000000001</v>
      </c>
    </row>
    <row r="735" spans="1:63" ht="15.75" customHeight="1">
      <c r="A735" s="404" t="s">
        <v>16</v>
      </c>
      <c r="B735" s="404"/>
      <c r="C735" s="404"/>
      <c r="D735" s="84"/>
      <c r="E735" s="77"/>
      <c r="F735" s="80"/>
      <c r="G735" s="81"/>
      <c r="H735" s="81"/>
      <c r="I735" s="82"/>
      <c r="J735" s="252"/>
      <c r="K735" s="252"/>
      <c r="L735" s="252"/>
      <c r="M735" s="252"/>
      <c r="N735" s="252"/>
      <c r="O735" s="252"/>
      <c r="P735" s="252"/>
      <c r="Q735" s="74"/>
      <c r="R735" s="77"/>
      <c r="S735" s="80"/>
      <c r="T735" s="81"/>
      <c r="U735" s="68"/>
      <c r="V735" s="77"/>
      <c r="W735" s="405" t="s">
        <v>16</v>
      </c>
      <c r="X735" s="405"/>
      <c r="Y735" s="405"/>
      <c r="Z735" s="68"/>
      <c r="AA735" s="68"/>
      <c r="AB735" s="81"/>
      <c r="AC735" s="68"/>
      <c r="AD735" s="68"/>
      <c r="AE735" s="81"/>
      <c r="AF735" s="81"/>
      <c r="AG735" s="68"/>
      <c r="AH735" s="68"/>
      <c r="AI735" s="81"/>
      <c r="AJ735" s="81"/>
      <c r="AK735" s="68"/>
      <c r="AL735" s="68"/>
      <c r="AM735" s="68"/>
      <c r="AN735" s="68"/>
      <c r="AO735" s="68"/>
      <c r="AP735" s="68"/>
      <c r="AQ735" s="81"/>
      <c r="AR735" s="68"/>
      <c r="AS735" s="68"/>
      <c r="AT735" s="81"/>
      <c r="AU735" s="81"/>
      <c r="AV735" s="68"/>
      <c r="AW735" s="68"/>
      <c r="AX735" s="81"/>
      <c r="AY735" s="81"/>
      <c r="AZ735" s="68"/>
      <c r="BA735" s="68"/>
      <c r="BB735" s="68"/>
      <c r="BC735" s="68"/>
      <c r="BE735" s="252"/>
      <c r="BF735" s="252"/>
      <c r="BG735" s="252"/>
      <c r="BH735" s="252"/>
      <c r="BI735" s="252"/>
      <c r="BJ735" s="252"/>
      <c r="BK735" s="252"/>
    </row>
    <row r="736" spans="1:63" s="1" customFormat="1" ht="15">
      <c r="A736" s="404" t="s">
        <v>64</v>
      </c>
      <c r="B736" s="404"/>
      <c r="C736" s="404"/>
      <c r="D736" s="84"/>
      <c r="E736" s="77"/>
      <c r="F736" s="74"/>
      <c r="G736" s="68"/>
      <c r="H736" s="68"/>
      <c r="I736" s="75"/>
      <c r="J736" s="251"/>
      <c r="K736" s="251"/>
      <c r="L736" s="251"/>
      <c r="M736" s="251"/>
      <c r="N736" s="251"/>
      <c r="O736" s="251"/>
      <c r="P736" s="251"/>
      <c r="Q736" s="74"/>
      <c r="R736" s="77"/>
      <c r="S736" s="74"/>
      <c r="T736" s="68"/>
      <c r="U736" s="68"/>
      <c r="V736" s="77"/>
      <c r="W736" s="382" t="s">
        <v>10</v>
      </c>
      <c r="X736" s="383"/>
      <c r="Y736" s="384"/>
      <c r="Z736" s="13">
        <v>30</v>
      </c>
      <c r="AA736" s="16">
        <v>30</v>
      </c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3">
        <v>30</v>
      </c>
      <c r="AP736" s="16">
        <v>30</v>
      </c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E736" s="251"/>
      <c r="BF736" s="251"/>
      <c r="BG736" s="251"/>
      <c r="BH736" s="251"/>
      <c r="BI736" s="251"/>
      <c r="BJ736" s="251"/>
      <c r="BK736" s="251"/>
    </row>
    <row r="737" spans="1:63" ht="15.75" customHeight="1">
      <c r="A737" s="404" t="s">
        <v>194</v>
      </c>
      <c r="B737" s="404"/>
      <c r="C737" s="404"/>
      <c r="D737" s="84" t="s">
        <v>90</v>
      </c>
      <c r="E737" s="96">
        <v>150</v>
      </c>
      <c r="F737" s="74"/>
      <c r="G737" s="68"/>
      <c r="H737" s="68"/>
      <c r="I737" s="75"/>
      <c r="J737" s="251"/>
      <c r="K737" s="251"/>
      <c r="L737" s="251"/>
      <c r="M737" s="251"/>
      <c r="N737" s="251"/>
      <c r="O737" s="251"/>
      <c r="P737" s="251"/>
      <c r="Q737" s="74" t="s">
        <v>116</v>
      </c>
      <c r="R737" s="96">
        <v>250</v>
      </c>
      <c r="S737" s="74"/>
      <c r="T737" s="68"/>
      <c r="U737" s="68"/>
      <c r="V737" s="77"/>
      <c r="W737" s="403" t="e">
        <f>SUM(#REF!)</f>
        <v>#REF!</v>
      </c>
      <c r="X737" s="403"/>
      <c r="Y737" s="403"/>
      <c r="Z737" s="68"/>
      <c r="AA737" s="81"/>
      <c r="AB737" s="81">
        <v>46.3</v>
      </c>
      <c r="AC737" s="81">
        <v>168.3</v>
      </c>
      <c r="AD737" s="81">
        <v>114.7</v>
      </c>
      <c r="AE737" s="81">
        <v>16.7</v>
      </c>
      <c r="AF737" s="81">
        <v>95.9</v>
      </c>
      <c r="AG737" s="81">
        <v>0.41</v>
      </c>
      <c r="AH737" s="81">
        <v>18</v>
      </c>
      <c r="AI737" s="81">
        <v>9</v>
      </c>
      <c r="AJ737" s="81"/>
      <c r="AK737" s="81">
        <v>0.04</v>
      </c>
      <c r="AL737" s="81">
        <v>0.14</v>
      </c>
      <c r="AM737" s="81">
        <v>0.13</v>
      </c>
      <c r="AN737" s="81">
        <v>1.2</v>
      </c>
      <c r="AO737" s="68">
        <v>1.2</v>
      </c>
      <c r="AP737" s="68"/>
      <c r="AQ737" s="81">
        <v>55.3</v>
      </c>
      <c r="AR737" s="81">
        <v>194.7</v>
      </c>
      <c r="AS737" s="81">
        <v>137</v>
      </c>
      <c r="AT737" s="81">
        <v>19.2</v>
      </c>
      <c r="AU737" s="81">
        <v>112.1</v>
      </c>
      <c r="AV737" s="81">
        <v>0.43</v>
      </c>
      <c r="AW737" s="81">
        <v>22</v>
      </c>
      <c r="AX737" s="81">
        <v>11</v>
      </c>
      <c r="AY737" s="81"/>
      <c r="AZ737" s="81">
        <v>0.05</v>
      </c>
      <c r="BA737" s="81">
        <v>0.17</v>
      </c>
      <c r="BB737" s="81">
        <v>0.15</v>
      </c>
      <c r="BC737" s="81">
        <v>1.43</v>
      </c>
      <c r="BE737" s="251"/>
      <c r="BF737" s="251"/>
      <c r="BG737" s="251"/>
      <c r="BH737" s="251"/>
      <c r="BI737" s="251"/>
      <c r="BJ737" s="251"/>
      <c r="BK737" s="251"/>
    </row>
    <row r="738" spans="1:63" ht="15.75" customHeight="1">
      <c r="A738" s="402" t="s">
        <v>71</v>
      </c>
      <c r="B738" s="402"/>
      <c r="C738" s="402"/>
      <c r="D738" s="84">
        <v>30</v>
      </c>
      <c r="E738" s="77">
        <v>24</v>
      </c>
      <c r="F738" s="74"/>
      <c r="G738" s="68"/>
      <c r="H738" s="68"/>
      <c r="I738" s="75"/>
      <c r="J738" s="251"/>
      <c r="K738" s="251"/>
      <c r="L738" s="251"/>
      <c r="M738" s="251"/>
      <c r="N738" s="251"/>
      <c r="O738" s="251"/>
      <c r="P738" s="251"/>
      <c r="Q738" s="74">
        <v>50</v>
      </c>
      <c r="R738" s="77">
        <v>40</v>
      </c>
      <c r="S738" s="74"/>
      <c r="T738" s="68"/>
      <c r="U738" s="68"/>
      <c r="V738" s="77"/>
      <c r="W738" s="405" t="s">
        <v>110</v>
      </c>
      <c r="X738" s="405"/>
      <c r="Y738" s="405"/>
      <c r="Z738" s="68">
        <v>100</v>
      </c>
      <c r="AA738" s="81">
        <v>100</v>
      </c>
      <c r="AB738" s="81">
        <v>26</v>
      </c>
      <c r="AC738" s="81">
        <v>278</v>
      </c>
      <c r="AD738" s="81">
        <v>16</v>
      </c>
      <c r="AE738" s="81">
        <v>9</v>
      </c>
      <c r="AF738" s="81">
        <v>11</v>
      </c>
      <c r="AG738" s="81">
        <v>2.2</v>
      </c>
      <c r="AH738" s="81"/>
      <c r="AI738" s="81">
        <v>30</v>
      </c>
      <c r="AJ738" s="81">
        <v>0.2</v>
      </c>
      <c r="AK738" s="81">
        <v>0.03</v>
      </c>
      <c r="AL738" s="81">
        <v>0.02</v>
      </c>
      <c r="AM738" s="81">
        <v>0.3</v>
      </c>
      <c r="AN738" s="81">
        <v>10</v>
      </c>
      <c r="AO738" s="68">
        <v>100</v>
      </c>
      <c r="AP738" s="81">
        <v>100</v>
      </c>
      <c r="AQ738" s="81">
        <v>26</v>
      </c>
      <c r="AR738" s="81">
        <v>278</v>
      </c>
      <c r="AS738" s="81">
        <v>16</v>
      </c>
      <c r="AT738" s="81">
        <v>9</v>
      </c>
      <c r="AU738" s="81">
        <v>11</v>
      </c>
      <c r="AV738" s="81">
        <v>2.2</v>
      </c>
      <c r="AW738" s="81"/>
      <c r="AX738" s="81">
        <v>30</v>
      </c>
      <c r="AY738" s="81">
        <v>0.2</v>
      </c>
      <c r="AZ738" s="81">
        <v>0.03</v>
      </c>
      <c r="BA738" s="81">
        <v>0.02</v>
      </c>
      <c r="BB738" s="81">
        <v>0.3</v>
      </c>
      <c r="BC738" s="81">
        <v>10</v>
      </c>
      <c r="BE738" s="251"/>
      <c r="BF738" s="251"/>
      <c r="BG738" s="251"/>
      <c r="BH738" s="251"/>
      <c r="BI738" s="251"/>
      <c r="BJ738" s="251"/>
      <c r="BK738" s="251"/>
    </row>
    <row r="739" spans="1:63" ht="15" customHeight="1">
      <c r="A739" s="402" t="s">
        <v>29</v>
      </c>
      <c r="B739" s="402"/>
      <c r="C739" s="402"/>
      <c r="D739" s="84">
        <v>15</v>
      </c>
      <c r="E739" s="77">
        <v>12</v>
      </c>
      <c r="F739" s="74"/>
      <c r="G739" s="68"/>
      <c r="H739" s="68"/>
      <c r="I739" s="75"/>
      <c r="J739" s="251"/>
      <c r="K739" s="251"/>
      <c r="L739" s="251"/>
      <c r="M739" s="251"/>
      <c r="N739" s="251"/>
      <c r="O739" s="251"/>
      <c r="P739" s="251"/>
      <c r="Q739" s="74">
        <v>25</v>
      </c>
      <c r="R739" s="77">
        <v>20</v>
      </c>
      <c r="S739" s="74"/>
      <c r="T739" s="68"/>
      <c r="U739" s="81"/>
      <c r="V739" s="79"/>
      <c r="W739" s="405" t="s">
        <v>107</v>
      </c>
      <c r="X739" s="405"/>
      <c r="Y739" s="405"/>
      <c r="Z739" s="68"/>
      <c r="AA739" s="81"/>
      <c r="AB739" s="81"/>
      <c r="AC739" s="68"/>
      <c r="AD739" s="68"/>
      <c r="AE739" s="81"/>
      <c r="AF739" s="81"/>
      <c r="AG739" s="68"/>
      <c r="AH739" s="68"/>
      <c r="AI739" s="81"/>
      <c r="AJ739" s="81"/>
      <c r="AK739" s="68"/>
      <c r="AL739" s="68"/>
      <c r="AM739" s="68"/>
      <c r="AN739" s="68"/>
      <c r="AO739" s="68"/>
      <c r="AP739" s="81"/>
      <c r="AQ739" s="81"/>
      <c r="AR739" s="68"/>
      <c r="AS739" s="68"/>
      <c r="AT739" s="81"/>
      <c r="AU739" s="81"/>
      <c r="AV739" s="68"/>
      <c r="AW739" s="68"/>
      <c r="AX739" s="81"/>
      <c r="AY739" s="81"/>
      <c r="AZ739" s="68"/>
      <c r="BA739" s="68"/>
      <c r="BB739" s="68"/>
      <c r="BC739" s="68"/>
      <c r="BE739" s="251"/>
      <c r="BF739" s="251"/>
      <c r="BG739" s="251"/>
      <c r="BH739" s="251"/>
      <c r="BI739" s="251"/>
      <c r="BJ739" s="251"/>
      <c r="BK739" s="251"/>
    </row>
    <row r="740" spans="1:63" ht="17.25" customHeight="1">
      <c r="A740" s="402" t="s">
        <v>69</v>
      </c>
      <c r="B740" s="402"/>
      <c r="C740" s="402"/>
      <c r="D740" s="97" t="s">
        <v>100</v>
      </c>
      <c r="E740" s="77">
        <v>12</v>
      </c>
      <c r="F740" s="74"/>
      <c r="G740" s="68"/>
      <c r="H740" s="68"/>
      <c r="I740" s="75"/>
      <c r="J740" s="251"/>
      <c r="K740" s="251"/>
      <c r="L740" s="251"/>
      <c r="M740" s="251"/>
      <c r="N740" s="251"/>
      <c r="O740" s="251"/>
      <c r="P740" s="251"/>
      <c r="Q740" s="235" t="s">
        <v>132</v>
      </c>
      <c r="R740" s="77">
        <v>20</v>
      </c>
      <c r="S740" s="74"/>
      <c r="T740" s="68"/>
      <c r="U740" s="81"/>
      <c r="V740" s="79"/>
      <c r="W740" s="405" t="s">
        <v>51</v>
      </c>
      <c r="X740" s="405"/>
      <c r="Y740" s="405"/>
      <c r="Z740" s="68">
        <v>100</v>
      </c>
      <c r="AA740" s="81">
        <v>100</v>
      </c>
      <c r="AB740" s="81"/>
      <c r="AC740" s="68"/>
      <c r="AD740" s="68"/>
      <c r="AE740" s="81"/>
      <c r="AF740" s="81"/>
      <c r="AG740" s="68"/>
      <c r="AH740" s="68"/>
      <c r="AI740" s="81"/>
      <c r="AJ740" s="81"/>
      <c r="AK740" s="68"/>
      <c r="AL740" s="68"/>
      <c r="AM740" s="68"/>
      <c r="AN740" s="68"/>
      <c r="AO740" s="68">
        <v>100</v>
      </c>
      <c r="AP740" s="81">
        <v>100</v>
      </c>
      <c r="AQ740" s="81"/>
      <c r="AR740" s="68"/>
      <c r="AS740" s="68"/>
      <c r="AT740" s="81"/>
      <c r="AU740" s="81"/>
      <c r="AV740" s="68"/>
      <c r="AW740" s="68"/>
      <c r="AX740" s="81"/>
      <c r="AY740" s="81"/>
      <c r="AZ740" s="68"/>
      <c r="BA740" s="68"/>
      <c r="BB740" s="68"/>
      <c r="BC740" s="68"/>
      <c r="BE740" s="251"/>
      <c r="BF740" s="251"/>
      <c r="BG740" s="251"/>
      <c r="BH740" s="251"/>
      <c r="BI740" s="251"/>
      <c r="BJ740" s="251"/>
      <c r="BK740" s="251"/>
    </row>
    <row r="741" spans="1:63" s="107" customFormat="1" ht="15.75" customHeight="1">
      <c r="A741" s="402" t="s">
        <v>48</v>
      </c>
      <c r="B741" s="402"/>
      <c r="C741" s="402"/>
      <c r="D741" s="84">
        <v>7.5</v>
      </c>
      <c r="E741" s="77">
        <v>6</v>
      </c>
      <c r="F741" s="74"/>
      <c r="G741" s="68"/>
      <c r="H741" s="68"/>
      <c r="I741" s="75"/>
      <c r="J741" s="251"/>
      <c r="K741" s="251"/>
      <c r="L741" s="251"/>
      <c r="M741" s="251"/>
      <c r="N741" s="251"/>
      <c r="O741" s="251"/>
      <c r="P741" s="251"/>
      <c r="Q741" s="74">
        <v>13</v>
      </c>
      <c r="R741" s="77">
        <v>10</v>
      </c>
      <c r="S741" s="74"/>
      <c r="T741" s="68"/>
      <c r="U741" s="81"/>
      <c r="V741" s="79"/>
      <c r="W741" s="466" t="s">
        <v>216</v>
      </c>
      <c r="X741" s="466"/>
      <c r="Y741" s="466"/>
      <c r="Z741" s="94"/>
      <c r="AA741" s="95"/>
      <c r="AB741" s="144"/>
      <c r="AC741" s="94"/>
      <c r="AD741" s="94"/>
      <c r="AE741" s="144"/>
      <c r="AF741" s="144"/>
      <c r="AG741" s="94"/>
      <c r="AH741" s="94"/>
      <c r="AI741" s="144"/>
      <c r="AJ741" s="144"/>
      <c r="AK741" s="94"/>
      <c r="AL741" s="94"/>
      <c r="AM741" s="94"/>
      <c r="AN741" s="94"/>
      <c r="AO741" s="148"/>
      <c r="AP741" s="144"/>
      <c r="AQ741" s="144"/>
      <c r="AR741" s="94"/>
      <c r="AS741" s="94"/>
      <c r="AT741" s="144"/>
      <c r="AU741" s="144"/>
      <c r="AV741" s="94"/>
      <c r="AW741" s="94"/>
      <c r="AX741" s="144"/>
      <c r="AY741" s="144"/>
      <c r="AZ741" s="94"/>
      <c r="BA741" s="94"/>
      <c r="BB741" s="94"/>
      <c r="BC741" s="94"/>
      <c r="BE741" s="251"/>
      <c r="BF741" s="251"/>
      <c r="BG741" s="251"/>
      <c r="BH741" s="251"/>
      <c r="BI741" s="251"/>
      <c r="BJ741" s="251"/>
      <c r="BK741" s="251"/>
    </row>
    <row r="742" spans="1:63" ht="15.75" customHeight="1">
      <c r="A742" s="402" t="s">
        <v>18</v>
      </c>
      <c r="B742" s="402"/>
      <c r="C742" s="402"/>
      <c r="D742" s="84">
        <v>7.2</v>
      </c>
      <c r="E742" s="77">
        <v>6</v>
      </c>
      <c r="F742" s="74"/>
      <c r="G742" s="68"/>
      <c r="H742" s="68"/>
      <c r="I742" s="75"/>
      <c r="J742" s="251"/>
      <c r="K742" s="251"/>
      <c r="L742" s="251"/>
      <c r="M742" s="251"/>
      <c r="N742" s="251"/>
      <c r="O742" s="251"/>
      <c r="P742" s="251"/>
      <c r="Q742" s="74">
        <v>12</v>
      </c>
      <c r="R742" s="77">
        <v>10</v>
      </c>
      <c r="S742" s="74"/>
      <c r="T742" s="68"/>
      <c r="U742" s="68"/>
      <c r="V742" s="77"/>
      <c r="W742" s="405" t="s">
        <v>16</v>
      </c>
      <c r="X742" s="405"/>
      <c r="Y742" s="405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E742" s="251"/>
      <c r="BF742" s="251"/>
      <c r="BG742" s="251"/>
      <c r="BH742" s="251"/>
      <c r="BI742" s="251"/>
      <c r="BJ742" s="251"/>
      <c r="BK742" s="251"/>
    </row>
    <row r="743" spans="1:63" ht="15.75" customHeight="1">
      <c r="A743" s="402" t="s">
        <v>20</v>
      </c>
      <c r="B743" s="402"/>
      <c r="C743" s="402"/>
      <c r="D743" s="84">
        <v>4.5</v>
      </c>
      <c r="E743" s="77">
        <v>4.5</v>
      </c>
      <c r="F743" s="74"/>
      <c r="G743" s="68"/>
      <c r="H743" s="68"/>
      <c r="I743" s="75"/>
      <c r="J743" s="251"/>
      <c r="K743" s="251"/>
      <c r="L743" s="251"/>
      <c r="M743" s="251"/>
      <c r="N743" s="251"/>
      <c r="O743" s="251"/>
      <c r="P743" s="251"/>
      <c r="Q743" s="74">
        <v>7.5</v>
      </c>
      <c r="R743" s="77">
        <v>7.5</v>
      </c>
      <c r="S743" s="74"/>
      <c r="T743" s="68"/>
      <c r="U743" s="68"/>
      <c r="V743" s="77"/>
      <c r="W743" s="405" t="s">
        <v>64</v>
      </c>
      <c r="X743" s="405"/>
      <c r="Y743" s="405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E743" s="251"/>
      <c r="BF743" s="251"/>
      <c r="BG743" s="251"/>
      <c r="BH743" s="251"/>
      <c r="BI743" s="251"/>
      <c r="BJ743" s="251"/>
      <c r="BK743" s="251"/>
    </row>
    <row r="744" spans="1:63" ht="15.75" customHeight="1">
      <c r="A744" s="410" t="s">
        <v>19</v>
      </c>
      <c r="B744" s="410"/>
      <c r="C744" s="410"/>
      <c r="D744" s="84">
        <v>3</v>
      </c>
      <c r="E744" s="77">
        <v>3</v>
      </c>
      <c r="F744" s="74"/>
      <c r="G744" s="68"/>
      <c r="H744" s="68"/>
      <c r="I744" s="75"/>
      <c r="J744" s="251"/>
      <c r="K744" s="251"/>
      <c r="L744" s="251"/>
      <c r="M744" s="251"/>
      <c r="N744" s="251"/>
      <c r="O744" s="251"/>
      <c r="P744" s="251"/>
      <c r="Q744" s="74">
        <v>5</v>
      </c>
      <c r="R744" s="77">
        <v>5</v>
      </c>
      <c r="S744" s="74"/>
      <c r="T744" s="68"/>
      <c r="U744" s="68"/>
      <c r="V744" s="77"/>
      <c r="W744" s="405" t="s">
        <v>194</v>
      </c>
      <c r="X744" s="405"/>
      <c r="Y744" s="405"/>
      <c r="Z744" s="68"/>
      <c r="AA744" s="175" t="s">
        <v>90</v>
      </c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175" t="s">
        <v>116</v>
      </c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E744" s="251"/>
      <c r="BF744" s="251"/>
      <c r="BG744" s="251"/>
      <c r="BH744" s="251"/>
      <c r="BI744" s="251"/>
      <c r="BJ744" s="251"/>
      <c r="BK744" s="251"/>
    </row>
    <row r="745" spans="1:63" ht="15.75" customHeight="1">
      <c r="A745" s="402" t="s">
        <v>6</v>
      </c>
      <c r="B745" s="402"/>
      <c r="C745" s="402"/>
      <c r="D745" s="84">
        <v>1.5</v>
      </c>
      <c r="E745" s="77">
        <v>1.5</v>
      </c>
      <c r="F745" s="74"/>
      <c r="G745" s="68"/>
      <c r="H745" s="68"/>
      <c r="I745" s="75"/>
      <c r="J745" s="251"/>
      <c r="K745" s="251"/>
      <c r="L745" s="251"/>
      <c r="M745" s="251"/>
      <c r="N745" s="251"/>
      <c r="O745" s="251"/>
      <c r="P745" s="251"/>
      <c r="Q745" s="74">
        <v>2.5</v>
      </c>
      <c r="R745" s="77">
        <v>2.5</v>
      </c>
      <c r="S745" s="74"/>
      <c r="T745" s="68"/>
      <c r="U745" s="68"/>
      <c r="V745" s="77"/>
      <c r="W745" s="403" t="s">
        <v>71</v>
      </c>
      <c r="X745" s="403"/>
      <c r="Y745" s="403"/>
      <c r="Z745" s="68">
        <v>30</v>
      </c>
      <c r="AA745" s="68">
        <v>24</v>
      </c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>
        <v>50</v>
      </c>
      <c r="AP745" s="68">
        <v>40</v>
      </c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E745" s="251"/>
      <c r="BF745" s="251"/>
      <c r="BG745" s="251"/>
      <c r="BH745" s="251"/>
      <c r="BI745" s="251"/>
      <c r="BJ745" s="251"/>
      <c r="BK745" s="251"/>
    </row>
    <row r="746" spans="1:63" ht="15.75" customHeight="1">
      <c r="A746" s="402" t="s">
        <v>162</v>
      </c>
      <c r="B746" s="402"/>
      <c r="C746" s="402"/>
      <c r="D746" s="84">
        <v>120</v>
      </c>
      <c r="E746" s="77">
        <v>120</v>
      </c>
      <c r="F746" s="74"/>
      <c r="G746" s="68"/>
      <c r="H746" s="68"/>
      <c r="I746" s="75"/>
      <c r="J746" s="251"/>
      <c r="K746" s="251"/>
      <c r="L746" s="251"/>
      <c r="M746" s="251"/>
      <c r="N746" s="251"/>
      <c r="O746" s="251"/>
      <c r="P746" s="251"/>
      <c r="Q746" s="74">
        <v>200</v>
      </c>
      <c r="R746" s="77">
        <v>200</v>
      </c>
      <c r="S746" s="74"/>
      <c r="T746" s="68"/>
      <c r="U746" s="68"/>
      <c r="V746" s="77"/>
      <c r="W746" s="403" t="s">
        <v>29</v>
      </c>
      <c r="X746" s="403"/>
      <c r="Y746" s="403"/>
      <c r="Z746" s="68">
        <v>15</v>
      </c>
      <c r="AA746" s="68">
        <v>12</v>
      </c>
      <c r="AB746" s="68"/>
      <c r="AC746" s="81"/>
      <c r="AD746" s="81"/>
      <c r="AE746" s="68"/>
      <c r="AF746" s="68"/>
      <c r="AG746" s="81"/>
      <c r="AH746" s="81"/>
      <c r="AI746" s="68"/>
      <c r="AJ746" s="68"/>
      <c r="AK746" s="81"/>
      <c r="AL746" s="81"/>
      <c r="AM746" s="81"/>
      <c r="AN746" s="81"/>
      <c r="AO746" s="68">
        <v>25</v>
      </c>
      <c r="AP746" s="68">
        <v>20</v>
      </c>
      <c r="AQ746" s="68"/>
      <c r="AR746" s="81"/>
      <c r="AS746" s="81"/>
      <c r="AT746" s="68"/>
      <c r="AU746" s="68"/>
      <c r="AV746" s="81"/>
      <c r="AW746" s="81"/>
      <c r="AX746" s="68"/>
      <c r="AY746" s="68"/>
      <c r="AZ746" s="81"/>
      <c r="BA746" s="81"/>
      <c r="BB746" s="81"/>
      <c r="BC746" s="81"/>
      <c r="BE746" s="251"/>
      <c r="BF746" s="251"/>
      <c r="BG746" s="251"/>
      <c r="BH746" s="251"/>
      <c r="BI746" s="251"/>
      <c r="BJ746" s="251"/>
      <c r="BK746" s="251"/>
    </row>
    <row r="747" spans="1:63" ht="15.75" customHeight="1">
      <c r="A747" s="402"/>
      <c r="B747" s="402"/>
      <c r="C747" s="402"/>
      <c r="D747" s="84"/>
      <c r="E747" s="77"/>
      <c r="F747" s="80">
        <v>1.1</v>
      </c>
      <c r="G747" s="81">
        <v>2.94</v>
      </c>
      <c r="H747" s="81">
        <v>9.12</v>
      </c>
      <c r="I747" s="265">
        <v>67.35</v>
      </c>
      <c r="J747" s="223">
        <v>0.055</v>
      </c>
      <c r="K747" s="224">
        <v>3.77</v>
      </c>
      <c r="L747" s="224"/>
      <c r="M747" s="224">
        <v>30.2</v>
      </c>
      <c r="N747" s="224">
        <v>58.75</v>
      </c>
      <c r="O747" s="224">
        <v>20.7</v>
      </c>
      <c r="P747" s="225">
        <v>1.02</v>
      </c>
      <c r="Q747" s="78"/>
      <c r="R747" s="79"/>
      <c r="S747" s="80">
        <v>1.83</v>
      </c>
      <c r="T747" s="81">
        <v>4.9</v>
      </c>
      <c r="U747" s="81">
        <v>15.2</v>
      </c>
      <c r="V747" s="79">
        <v>112.25</v>
      </c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E747" s="223">
        <v>0.082</v>
      </c>
      <c r="BF747" s="224">
        <v>11.5</v>
      </c>
      <c r="BG747" s="224"/>
      <c r="BH747" s="224">
        <v>42.4</v>
      </c>
      <c r="BI747" s="224">
        <v>68.2</v>
      </c>
      <c r="BJ747" s="224">
        <v>30.95</v>
      </c>
      <c r="BK747" s="225">
        <v>1.48</v>
      </c>
    </row>
    <row r="748" spans="1:63" s="1" customFormat="1" ht="16.5" customHeight="1">
      <c r="A748" s="382" t="s">
        <v>93</v>
      </c>
      <c r="B748" s="383"/>
      <c r="C748" s="384"/>
      <c r="D748" s="30">
        <v>5</v>
      </c>
      <c r="E748" s="12">
        <v>5</v>
      </c>
      <c r="F748" s="15">
        <v>0.14</v>
      </c>
      <c r="G748" s="16">
        <v>0.75</v>
      </c>
      <c r="H748" s="16">
        <v>0.16</v>
      </c>
      <c r="I748" s="24">
        <v>10.3</v>
      </c>
      <c r="J748" s="16"/>
      <c r="K748" s="16"/>
      <c r="L748" s="16"/>
      <c r="M748" s="16"/>
      <c r="N748" s="16"/>
      <c r="O748" s="16"/>
      <c r="P748" s="16"/>
      <c r="Q748" s="42">
        <v>5</v>
      </c>
      <c r="R748" s="12">
        <v>5</v>
      </c>
      <c r="S748" s="15">
        <v>0.14</v>
      </c>
      <c r="T748" s="16">
        <v>0.75</v>
      </c>
      <c r="U748" s="16">
        <v>0.16</v>
      </c>
      <c r="V748" s="24">
        <v>10.3</v>
      </c>
      <c r="W748" s="382" t="s">
        <v>93</v>
      </c>
      <c r="X748" s="383"/>
      <c r="Y748" s="384"/>
      <c r="Z748" s="13">
        <v>5</v>
      </c>
      <c r="AA748" s="16">
        <v>5</v>
      </c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41"/>
      <c r="AP748" s="16">
        <v>5</v>
      </c>
      <c r="AQ748" s="16"/>
      <c r="AR748" s="16"/>
      <c r="AS748" s="16"/>
      <c r="AT748" s="13"/>
      <c r="AU748" s="16"/>
      <c r="AV748" s="16"/>
      <c r="AW748" s="13"/>
      <c r="AX748" s="13"/>
      <c r="AY748" s="16"/>
      <c r="AZ748" s="16"/>
      <c r="BA748" s="13"/>
      <c r="BB748" s="13"/>
      <c r="BC748" s="13"/>
      <c r="BE748" s="16"/>
      <c r="BF748" s="16"/>
      <c r="BG748" s="16"/>
      <c r="BH748" s="16"/>
      <c r="BI748" s="16"/>
      <c r="BJ748" s="16"/>
      <c r="BK748" s="16"/>
    </row>
    <row r="749" spans="1:63" ht="16.5" customHeight="1">
      <c r="A749" s="404" t="s">
        <v>369</v>
      </c>
      <c r="B749" s="404"/>
      <c r="C749" s="404"/>
      <c r="D749" s="84"/>
      <c r="E749" s="77"/>
      <c r="F749" s="74"/>
      <c r="G749" s="68"/>
      <c r="H749" s="68"/>
      <c r="I749" s="325"/>
      <c r="J749" s="220"/>
      <c r="K749" s="221"/>
      <c r="L749" s="221"/>
      <c r="M749" s="221"/>
      <c r="N749" s="221"/>
      <c r="O749" s="221"/>
      <c r="P749" s="222"/>
      <c r="Q749" s="84"/>
      <c r="R749" s="77"/>
      <c r="S749" s="74"/>
      <c r="T749" s="68"/>
      <c r="U749" s="81"/>
      <c r="V749" s="79"/>
      <c r="W749" s="405" t="s">
        <v>38</v>
      </c>
      <c r="X749" s="405"/>
      <c r="Y749" s="405"/>
      <c r="Z749" s="68"/>
      <c r="AA749" s="68"/>
      <c r="AB749" s="68"/>
      <c r="AC749" s="81"/>
      <c r="AD749" s="81"/>
      <c r="AE749" s="68"/>
      <c r="AF749" s="68"/>
      <c r="AG749" s="81"/>
      <c r="AH749" s="81"/>
      <c r="AI749" s="68"/>
      <c r="AJ749" s="68"/>
      <c r="AK749" s="81"/>
      <c r="AL749" s="81"/>
      <c r="AM749" s="81"/>
      <c r="AN749" s="81"/>
      <c r="AO749" s="68"/>
      <c r="AP749" s="68"/>
      <c r="AQ749" s="68"/>
      <c r="AR749" s="81"/>
      <c r="AS749" s="81"/>
      <c r="AT749" s="68"/>
      <c r="AU749" s="68"/>
      <c r="AV749" s="81"/>
      <c r="AW749" s="81"/>
      <c r="AX749" s="68"/>
      <c r="AY749" s="68"/>
      <c r="AZ749" s="81"/>
      <c r="BA749" s="81"/>
      <c r="BB749" s="81"/>
      <c r="BC749" s="81"/>
      <c r="BE749" s="220"/>
      <c r="BF749" s="221"/>
      <c r="BG749" s="221"/>
      <c r="BH749" s="221"/>
      <c r="BI749" s="221"/>
      <c r="BJ749" s="221"/>
      <c r="BK749" s="222"/>
    </row>
    <row r="750" spans="1:63" ht="15.75" customHeight="1">
      <c r="A750" s="404" t="s">
        <v>370</v>
      </c>
      <c r="B750" s="404"/>
      <c r="C750" s="404"/>
      <c r="D750" s="84">
        <v>80</v>
      </c>
      <c r="E750" s="79">
        <v>60</v>
      </c>
      <c r="F750" s="74"/>
      <c r="G750" s="68"/>
      <c r="H750" s="68"/>
      <c r="I750" s="325"/>
      <c r="J750" s="220"/>
      <c r="K750" s="221"/>
      <c r="L750" s="221"/>
      <c r="M750" s="221"/>
      <c r="N750" s="221"/>
      <c r="O750" s="221"/>
      <c r="P750" s="222"/>
      <c r="Q750" s="84">
        <v>107</v>
      </c>
      <c r="R750" s="79">
        <v>80</v>
      </c>
      <c r="S750" s="74"/>
      <c r="T750" s="68"/>
      <c r="U750" s="81"/>
      <c r="V750" s="79"/>
      <c r="W750" s="405" t="s">
        <v>195</v>
      </c>
      <c r="X750" s="405"/>
      <c r="Y750" s="405"/>
      <c r="Z750" s="68">
        <v>75</v>
      </c>
      <c r="AA750" s="81">
        <v>60</v>
      </c>
      <c r="AB750" s="68"/>
      <c r="AC750" s="81"/>
      <c r="AD750" s="81"/>
      <c r="AE750" s="68"/>
      <c r="AF750" s="68"/>
      <c r="AG750" s="81"/>
      <c r="AH750" s="81"/>
      <c r="AI750" s="68"/>
      <c r="AJ750" s="68"/>
      <c r="AK750" s="81"/>
      <c r="AL750" s="81"/>
      <c r="AM750" s="81"/>
      <c r="AN750" s="81"/>
      <c r="AO750" s="68">
        <v>100</v>
      </c>
      <c r="AP750" s="81">
        <v>80</v>
      </c>
      <c r="AQ750" s="68"/>
      <c r="AR750" s="81"/>
      <c r="AS750" s="81"/>
      <c r="AT750" s="68"/>
      <c r="AU750" s="68"/>
      <c r="AV750" s="81"/>
      <c r="AW750" s="81"/>
      <c r="AX750" s="68"/>
      <c r="AY750" s="68"/>
      <c r="AZ750" s="81"/>
      <c r="BA750" s="81"/>
      <c r="BB750" s="81"/>
      <c r="BC750" s="81"/>
      <c r="BE750" s="220"/>
      <c r="BF750" s="221"/>
      <c r="BG750" s="221"/>
      <c r="BH750" s="221"/>
      <c r="BI750" s="221"/>
      <c r="BJ750" s="221"/>
      <c r="BK750" s="222"/>
    </row>
    <row r="751" spans="1:63" ht="15.75" customHeight="1">
      <c r="A751" s="402" t="s">
        <v>371</v>
      </c>
      <c r="B751" s="402"/>
      <c r="C751" s="402"/>
      <c r="D751" s="84">
        <v>96</v>
      </c>
      <c r="E751" s="77">
        <v>57</v>
      </c>
      <c r="F751" s="74"/>
      <c r="G751" s="68"/>
      <c r="H751" s="68"/>
      <c r="I751" s="325"/>
      <c r="J751" s="220"/>
      <c r="K751" s="221"/>
      <c r="L751" s="221"/>
      <c r="M751" s="221"/>
      <c r="N751" s="221"/>
      <c r="O751" s="221"/>
      <c r="P751" s="222"/>
      <c r="Q751" s="84">
        <v>127</v>
      </c>
      <c r="R751" s="77">
        <v>76</v>
      </c>
      <c r="S751" s="74"/>
      <c r="T751" s="68"/>
      <c r="U751" s="81"/>
      <c r="V751" s="79"/>
      <c r="W751" s="403" t="s">
        <v>196</v>
      </c>
      <c r="X751" s="403"/>
      <c r="Y751" s="403"/>
      <c r="Z751" s="68">
        <v>45</v>
      </c>
      <c r="AA751" s="68">
        <v>44</v>
      </c>
      <c r="AB751" s="68"/>
      <c r="AC751" s="81"/>
      <c r="AD751" s="81"/>
      <c r="AE751" s="68"/>
      <c r="AF751" s="68"/>
      <c r="AG751" s="81"/>
      <c r="AH751" s="81"/>
      <c r="AI751" s="68"/>
      <c r="AJ751" s="68"/>
      <c r="AK751" s="81"/>
      <c r="AL751" s="81"/>
      <c r="AM751" s="81"/>
      <c r="AN751" s="81"/>
      <c r="AO751" s="68">
        <v>60</v>
      </c>
      <c r="AP751" s="68">
        <v>59</v>
      </c>
      <c r="AQ751" s="68"/>
      <c r="AR751" s="81"/>
      <c r="AS751" s="81"/>
      <c r="AT751" s="68"/>
      <c r="AU751" s="68"/>
      <c r="AV751" s="81"/>
      <c r="AW751" s="81"/>
      <c r="AX751" s="68"/>
      <c r="AY751" s="68"/>
      <c r="AZ751" s="81"/>
      <c r="BA751" s="81"/>
      <c r="BB751" s="81"/>
      <c r="BC751" s="81"/>
      <c r="BE751" s="220"/>
      <c r="BF751" s="221"/>
      <c r="BG751" s="221"/>
      <c r="BH751" s="221"/>
      <c r="BI751" s="221"/>
      <c r="BJ751" s="221"/>
      <c r="BK751" s="222"/>
    </row>
    <row r="752" spans="1:63" ht="15.75" customHeight="1">
      <c r="A752" s="402" t="s">
        <v>25</v>
      </c>
      <c r="B752" s="402"/>
      <c r="C752" s="402"/>
      <c r="D752" s="84">
        <v>6</v>
      </c>
      <c r="E752" s="77">
        <v>6</v>
      </c>
      <c r="F752" s="74"/>
      <c r="G752" s="68"/>
      <c r="H752" s="68"/>
      <c r="I752" s="325"/>
      <c r="J752" s="220"/>
      <c r="K752" s="221"/>
      <c r="L752" s="221"/>
      <c r="M752" s="221"/>
      <c r="N752" s="221"/>
      <c r="O752" s="221"/>
      <c r="P752" s="222"/>
      <c r="Q752" s="84">
        <v>8</v>
      </c>
      <c r="R752" s="77">
        <v>8</v>
      </c>
      <c r="S752" s="74"/>
      <c r="T752" s="68"/>
      <c r="U752" s="81"/>
      <c r="V752" s="79"/>
      <c r="W752" s="403" t="s">
        <v>25</v>
      </c>
      <c r="X752" s="403"/>
      <c r="Y752" s="403"/>
      <c r="Z752" s="68">
        <v>16</v>
      </c>
      <c r="AA752" s="68">
        <v>16</v>
      </c>
      <c r="AB752" s="68"/>
      <c r="AC752" s="81"/>
      <c r="AD752" s="81"/>
      <c r="AE752" s="68"/>
      <c r="AF752" s="68"/>
      <c r="AG752" s="81"/>
      <c r="AH752" s="81"/>
      <c r="AI752" s="68"/>
      <c r="AJ752" s="68"/>
      <c r="AK752" s="81"/>
      <c r="AL752" s="81"/>
      <c r="AM752" s="81"/>
      <c r="AN752" s="81"/>
      <c r="AO752" s="68">
        <v>21</v>
      </c>
      <c r="AP752" s="68">
        <v>21</v>
      </c>
      <c r="AQ752" s="68"/>
      <c r="AR752" s="81"/>
      <c r="AS752" s="81"/>
      <c r="AT752" s="68"/>
      <c r="AU752" s="68"/>
      <c r="AV752" s="81"/>
      <c r="AW752" s="81"/>
      <c r="AX752" s="68"/>
      <c r="AY752" s="68"/>
      <c r="AZ752" s="81"/>
      <c r="BA752" s="81"/>
      <c r="BB752" s="81"/>
      <c r="BC752" s="81"/>
      <c r="BE752" s="220"/>
      <c r="BF752" s="221"/>
      <c r="BG752" s="221"/>
      <c r="BH752" s="221"/>
      <c r="BI752" s="221"/>
      <c r="BJ752" s="221"/>
      <c r="BK752" s="222"/>
    </row>
    <row r="753" spans="1:63" ht="15.75" customHeight="1">
      <c r="A753" s="402" t="s">
        <v>32</v>
      </c>
      <c r="B753" s="402"/>
      <c r="C753" s="402"/>
      <c r="D753" s="84">
        <v>5</v>
      </c>
      <c r="E753" s="77">
        <v>5</v>
      </c>
      <c r="F753" s="74"/>
      <c r="G753" s="68"/>
      <c r="H753" s="68"/>
      <c r="I753" s="325"/>
      <c r="J753" s="220"/>
      <c r="K753" s="221"/>
      <c r="L753" s="221"/>
      <c r="M753" s="221"/>
      <c r="N753" s="221"/>
      <c r="O753" s="221"/>
      <c r="P753" s="222"/>
      <c r="Q753" s="84">
        <v>7</v>
      </c>
      <c r="R753" s="77">
        <v>7</v>
      </c>
      <c r="S753" s="74"/>
      <c r="T753" s="68"/>
      <c r="U753" s="68"/>
      <c r="V753" s="77"/>
      <c r="W753" s="403" t="s">
        <v>39</v>
      </c>
      <c r="X753" s="403"/>
      <c r="Y753" s="403"/>
      <c r="Z753" s="68">
        <v>11</v>
      </c>
      <c r="AA753" s="68">
        <v>11</v>
      </c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>
        <v>15</v>
      </c>
      <c r="AP753" s="68">
        <v>15</v>
      </c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E753" s="220"/>
      <c r="BF753" s="221"/>
      <c r="BG753" s="221"/>
      <c r="BH753" s="221"/>
      <c r="BI753" s="221"/>
      <c r="BJ753" s="221"/>
      <c r="BK753" s="222"/>
    </row>
    <row r="754" spans="1:63" ht="15.75" customHeight="1">
      <c r="A754" s="402" t="s">
        <v>28</v>
      </c>
      <c r="B754" s="402"/>
      <c r="C754" s="402"/>
      <c r="D754" s="84">
        <v>2</v>
      </c>
      <c r="E754" s="77">
        <v>2</v>
      </c>
      <c r="F754" s="74"/>
      <c r="G754" s="68"/>
      <c r="H754" s="68"/>
      <c r="I754" s="325"/>
      <c r="J754" s="220"/>
      <c r="K754" s="221"/>
      <c r="L754" s="221"/>
      <c r="M754" s="221"/>
      <c r="N754" s="221"/>
      <c r="O754" s="221"/>
      <c r="P754" s="222"/>
      <c r="Q754" s="84">
        <v>3</v>
      </c>
      <c r="R754" s="77">
        <v>3</v>
      </c>
      <c r="S754" s="74"/>
      <c r="T754" s="68"/>
      <c r="U754" s="68"/>
      <c r="V754" s="77"/>
      <c r="W754" s="403" t="s">
        <v>28</v>
      </c>
      <c r="X754" s="403"/>
      <c r="Y754" s="403"/>
      <c r="Z754" s="68">
        <v>2</v>
      </c>
      <c r="AA754" s="68">
        <v>2</v>
      </c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>
        <v>3</v>
      </c>
      <c r="AP754" s="68">
        <v>3</v>
      </c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E754" s="220"/>
      <c r="BF754" s="221"/>
      <c r="BG754" s="221"/>
      <c r="BH754" s="221"/>
      <c r="BI754" s="221"/>
      <c r="BJ754" s="221"/>
      <c r="BK754" s="222"/>
    </row>
    <row r="755" spans="1:63" ht="15.75" customHeight="1">
      <c r="A755" s="402"/>
      <c r="B755" s="402"/>
      <c r="C755" s="402"/>
      <c r="D755" s="84"/>
      <c r="E755" s="79"/>
      <c r="F755" s="80">
        <v>19.73</v>
      </c>
      <c r="G755" s="81">
        <v>14.14</v>
      </c>
      <c r="H755" s="81">
        <v>5.3</v>
      </c>
      <c r="I755" s="265">
        <v>217</v>
      </c>
      <c r="J755" s="223">
        <v>0.23</v>
      </c>
      <c r="K755" s="224">
        <v>0.03</v>
      </c>
      <c r="L755" s="224">
        <v>39</v>
      </c>
      <c r="M755" s="224">
        <v>34.6</v>
      </c>
      <c r="N755" s="224">
        <v>104.5</v>
      </c>
      <c r="O755" s="224">
        <v>16.1</v>
      </c>
      <c r="P755" s="225">
        <v>1.02</v>
      </c>
      <c r="Q755" s="84"/>
      <c r="R755" s="77"/>
      <c r="S755" s="80">
        <v>25.7</v>
      </c>
      <c r="T755" s="81">
        <v>18.85</v>
      </c>
      <c r="U755" s="81">
        <v>7.06</v>
      </c>
      <c r="V755" s="79">
        <v>289.33</v>
      </c>
      <c r="W755" s="403"/>
      <c r="X755" s="403"/>
      <c r="Y755" s="403"/>
      <c r="Z755" s="68"/>
      <c r="AA755" s="81"/>
      <c r="AB755" s="81">
        <v>180.9</v>
      </c>
      <c r="AC755" s="81">
        <v>165.4</v>
      </c>
      <c r="AD755" s="81">
        <v>22.8</v>
      </c>
      <c r="AE755" s="81">
        <v>16.9</v>
      </c>
      <c r="AF755" s="81">
        <v>91</v>
      </c>
      <c r="AG755" s="81">
        <v>0.85</v>
      </c>
      <c r="AH755" s="81">
        <v>10</v>
      </c>
      <c r="AI755" s="81">
        <v>8</v>
      </c>
      <c r="AJ755" s="81">
        <v>0.16</v>
      </c>
      <c r="AK755" s="81">
        <v>0.04</v>
      </c>
      <c r="AL755" s="81">
        <v>0.05</v>
      </c>
      <c r="AM755" s="81">
        <v>4.14</v>
      </c>
      <c r="AN755" s="81">
        <v>0.06</v>
      </c>
      <c r="AO755" s="68"/>
      <c r="AP755" s="68"/>
      <c r="AQ755" s="81">
        <v>282.6</v>
      </c>
      <c r="AR755" s="81">
        <v>234.2</v>
      </c>
      <c r="AS755" s="81">
        <v>31.2</v>
      </c>
      <c r="AT755" s="81">
        <v>25.5</v>
      </c>
      <c r="AU755" s="81">
        <v>131</v>
      </c>
      <c r="AV755" s="81">
        <v>1.36</v>
      </c>
      <c r="AW755" s="81">
        <v>14</v>
      </c>
      <c r="AX755" s="81">
        <v>11</v>
      </c>
      <c r="AY755" s="81">
        <v>0.38</v>
      </c>
      <c r="AZ755" s="81">
        <v>0.08</v>
      </c>
      <c r="BA755" s="81">
        <v>0.09</v>
      </c>
      <c r="BB755" s="81">
        <v>6.47</v>
      </c>
      <c r="BC755" s="81">
        <v>0.14</v>
      </c>
      <c r="BE755" s="223">
        <v>0.23</v>
      </c>
      <c r="BF755" s="224">
        <v>0.03</v>
      </c>
      <c r="BG755" s="224">
        <v>39</v>
      </c>
      <c r="BH755" s="224">
        <v>34.6</v>
      </c>
      <c r="BI755" s="224">
        <v>104.6</v>
      </c>
      <c r="BJ755" s="224">
        <v>16.1</v>
      </c>
      <c r="BK755" s="225">
        <v>1.02</v>
      </c>
    </row>
    <row r="756" spans="1:63" ht="12.75" customHeight="1" hidden="1">
      <c r="A756" s="402"/>
      <c r="B756" s="402"/>
      <c r="C756" s="402"/>
      <c r="D756" s="84"/>
      <c r="E756" s="79"/>
      <c r="F756" s="80"/>
      <c r="G756" s="81"/>
      <c r="H756" s="81"/>
      <c r="I756" s="265"/>
      <c r="J756" s="223"/>
      <c r="K756" s="224"/>
      <c r="L756" s="224"/>
      <c r="M756" s="224"/>
      <c r="N756" s="224"/>
      <c r="O756" s="224"/>
      <c r="P756" s="225"/>
      <c r="Q756" s="84"/>
      <c r="R756" s="79"/>
      <c r="S756" s="80"/>
      <c r="T756" s="81"/>
      <c r="U756" s="81"/>
      <c r="V756" s="79"/>
      <c r="W756" s="403" t="s">
        <v>240</v>
      </c>
      <c r="X756" s="403"/>
      <c r="Y756" s="403"/>
      <c r="Z756" s="68">
        <v>5</v>
      </c>
      <c r="AA756" s="81">
        <v>5</v>
      </c>
      <c r="AB756" s="81">
        <v>0.7</v>
      </c>
      <c r="AC756" s="81">
        <v>1.5</v>
      </c>
      <c r="AD756" s="81">
        <v>1.2</v>
      </c>
      <c r="AE756" s="81"/>
      <c r="AF756" s="81">
        <v>1.5</v>
      </c>
      <c r="AG756" s="81">
        <v>0.01</v>
      </c>
      <c r="AH756" s="81">
        <v>20</v>
      </c>
      <c r="AI756" s="81">
        <v>15</v>
      </c>
      <c r="AJ756" s="81">
        <v>22.5</v>
      </c>
      <c r="AK756" s="81">
        <v>0.0005</v>
      </c>
      <c r="AL756" s="81">
        <v>0.006</v>
      </c>
      <c r="AM756" s="81">
        <v>0.005</v>
      </c>
      <c r="AN756" s="81">
        <v>0</v>
      </c>
      <c r="AO756" s="68">
        <v>5</v>
      </c>
      <c r="AP756" s="81">
        <v>5</v>
      </c>
      <c r="AQ756" s="81">
        <v>0.7</v>
      </c>
      <c r="AR756" s="81">
        <v>1.5</v>
      </c>
      <c r="AS756" s="81">
        <v>1.2</v>
      </c>
      <c r="AT756" s="81"/>
      <c r="AU756" s="81">
        <v>1.5</v>
      </c>
      <c r="AV756" s="81">
        <v>0.01</v>
      </c>
      <c r="AW756" s="81">
        <v>20</v>
      </c>
      <c r="AX756" s="81">
        <v>15</v>
      </c>
      <c r="AY756" s="81">
        <v>22.5</v>
      </c>
      <c r="AZ756" s="81">
        <v>0.0005</v>
      </c>
      <c r="BA756" s="81">
        <v>0.006</v>
      </c>
      <c r="BB756" s="81">
        <v>0.005</v>
      </c>
      <c r="BC756" s="81">
        <v>0</v>
      </c>
      <c r="BE756" s="223"/>
      <c r="BF756" s="224"/>
      <c r="BG756" s="224"/>
      <c r="BH756" s="224"/>
      <c r="BI756" s="224"/>
      <c r="BJ756" s="224"/>
      <c r="BK756" s="225"/>
    </row>
    <row r="757" spans="1:63" ht="12.75" customHeight="1" hidden="1">
      <c r="A757" s="410"/>
      <c r="B757" s="410"/>
      <c r="C757" s="410"/>
      <c r="D757" s="84"/>
      <c r="E757" s="77"/>
      <c r="F757" s="80"/>
      <c r="G757" s="81"/>
      <c r="H757" s="81"/>
      <c r="I757" s="265"/>
      <c r="J757" s="223"/>
      <c r="K757" s="224"/>
      <c r="L757" s="224"/>
      <c r="M757" s="224"/>
      <c r="N757" s="224"/>
      <c r="O757" s="224"/>
      <c r="P757" s="225"/>
      <c r="Q757" s="84"/>
      <c r="R757" s="77"/>
      <c r="S757" s="80"/>
      <c r="T757" s="81"/>
      <c r="U757" s="81"/>
      <c r="V757" s="79"/>
      <c r="W757" s="411"/>
      <c r="X757" s="411"/>
      <c r="Y757" s="411"/>
      <c r="Z757" s="68"/>
      <c r="AA757" s="68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68"/>
      <c r="AP757" s="68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E757" s="223"/>
      <c r="BF757" s="224"/>
      <c r="BG757" s="224"/>
      <c r="BH757" s="224"/>
      <c r="BI757" s="224"/>
      <c r="BJ757" s="224"/>
      <c r="BK757" s="225"/>
    </row>
    <row r="758" spans="1:63" ht="12.75" customHeight="1" hidden="1">
      <c r="A758" s="402"/>
      <c r="B758" s="402"/>
      <c r="C758" s="402"/>
      <c r="D758" s="84"/>
      <c r="E758" s="79"/>
      <c r="F758" s="80"/>
      <c r="G758" s="81"/>
      <c r="H758" s="81"/>
      <c r="I758" s="265"/>
      <c r="J758" s="223"/>
      <c r="K758" s="224"/>
      <c r="L758" s="224"/>
      <c r="M758" s="224"/>
      <c r="N758" s="224"/>
      <c r="O758" s="224"/>
      <c r="P758" s="225"/>
      <c r="Q758" s="84"/>
      <c r="R758" s="79"/>
      <c r="S758" s="80"/>
      <c r="T758" s="81"/>
      <c r="U758" s="81"/>
      <c r="V758" s="79"/>
      <c r="W758" s="403" t="s">
        <v>240</v>
      </c>
      <c r="X758" s="403"/>
      <c r="Y758" s="403"/>
      <c r="Z758" s="68">
        <v>5</v>
      </c>
      <c r="AA758" s="81">
        <v>5</v>
      </c>
      <c r="AB758" s="81">
        <v>0.7</v>
      </c>
      <c r="AC758" s="81">
        <v>1.5</v>
      </c>
      <c r="AD758" s="81">
        <v>1.2</v>
      </c>
      <c r="AE758" s="81"/>
      <c r="AF758" s="81">
        <v>1.5</v>
      </c>
      <c r="AG758" s="81">
        <v>0.01</v>
      </c>
      <c r="AH758" s="81">
        <v>20</v>
      </c>
      <c r="AI758" s="81">
        <v>15</v>
      </c>
      <c r="AJ758" s="81">
        <v>22.5</v>
      </c>
      <c r="AK758" s="81">
        <v>0.0005</v>
      </c>
      <c r="AL758" s="81">
        <v>0.006</v>
      </c>
      <c r="AM758" s="81">
        <v>0.005</v>
      </c>
      <c r="AN758" s="81">
        <v>0</v>
      </c>
      <c r="AO758" s="68">
        <v>5</v>
      </c>
      <c r="AP758" s="81">
        <v>5</v>
      </c>
      <c r="AQ758" s="81">
        <v>0.7</v>
      </c>
      <c r="AR758" s="81">
        <v>1.5</v>
      </c>
      <c r="AS758" s="81">
        <v>1.2</v>
      </c>
      <c r="AT758" s="81"/>
      <c r="AU758" s="81">
        <v>1.5</v>
      </c>
      <c r="AV758" s="81">
        <v>0.01</v>
      </c>
      <c r="AW758" s="81">
        <v>20</v>
      </c>
      <c r="AX758" s="81">
        <v>15</v>
      </c>
      <c r="AY758" s="81">
        <v>22.5</v>
      </c>
      <c r="AZ758" s="81">
        <v>0.0005</v>
      </c>
      <c r="BA758" s="81">
        <v>0.006</v>
      </c>
      <c r="BB758" s="81">
        <v>0.005</v>
      </c>
      <c r="BC758" s="81">
        <v>0</v>
      </c>
      <c r="BE758" s="223"/>
      <c r="BF758" s="224"/>
      <c r="BG758" s="224"/>
      <c r="BH758" s="224"/>
      <c r="BI758" s="224"/>
      <c r="BJ758" s="224"/>
      <c r="BK758" s="225"/>
    </row>
    <row r="759" spans="1:63" ht="12.75" customHeight="1" hidden="1">
      <c r="A759" s="410"/>
      <c r="B759" s="410"/>
      <c r="C759" s="410"/>
      <c r="D759" s="84"/>
      <c r="E759" s="77"/>
      <c r="F759" s="80"/>
      <c r="G759" s="81"/>
      <c r="H759" s="81"/>
      <c r="I759" s="265"/>
      <c r="J759" s="223"/>
      <c r="K759" s="224"/>
      <c r="L759" s="224"/>
      <c r="M759" s="224"/>
      <c r="N759" s="224"/>
      <c r="O759" s="224"/>
      <c r="P759" s="225"/>
      <c r="Q759" s="84"/>
      <c r="R759" s="77"/>
      <c r="S759" s="80"/>
      <c r="T759" s="81"/>
      <c r="U759" s="81"/>
      <c r="V759" s="79"/>
      <c r="W759" s="411"/>
      <c r="X759" s="411"/>
      <c r="Y759" s="411"/>
      <c r="Z759" s="68"/>
      <c r="AA759" s="68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68"/>
      <c r="AP759" s="68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E759" s="223"/>
      <c r="BF759" s="224"/>
      <c r="BG759" s="224"/>
      <c r="BH759" s="224"/>
      <c r="BI759" s="224"/>
      <c r="BJ759" s="224"/>
      <c r="BK759" s="225"/>
    </row>
    <row r="760" spans="1:63" s="1" customFormat="1" ht="18.75" customHeight="1">
      <c r="A760" s="388" t="s">
        <v>341</v>
      </c>
      <c r="B760" s="389"/>
      <c r="C760" s="390"/>
      <c r="D760" s="13" t="s">
        <v>250</v>
      </c>
      <c r="E760" s="16">
        <v>40</v>
      </c>
      <c r="F760" s="16">
        <v>0.44</v>
      </c>
      <c r="G760" s="16">
        <v>0.08</v>
      </c>
      <c r="H760" s="16">
        <v>1.52</v>
      </c>
      <c r="I760" s="16">
        <v>9.2</v>
      </c>
      <c r="J760" s="16">
        <v>0.02</v>
      </c>
      <c r="K760" s="16">
        <v>3.4</v>
      </c>
      <c r="L760" s="16">
        <v>0</v>
      </c>
      <c r="M760" s="16">
        <v>35.53</v>
      </c>
      <c r="N760" s="16">
        <v>36.55</v>
      </c>
      <c r="O760" s="16">
        <v>18.08</v>
      </c>
      <c r="P760" s="16">
        <v>1.01</v>
      </c>
      <c r="Q760" s="13" t="s">
        <v>251</v>
      </c>
      <c r="R760" s="16">
        <v>60</v>
      </c>
      <c r="S760" s="16">
        <v>0.66</v>
      </c>
      <c r="T760" s="16">
        <v>0.12</v>
      </c>
      <c r="U760" s="16">
        <v>2.28</v>
      </c>
      <c r="V760" s="16">
        <v>13.8</v>
      </c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16">
        <v>0.02</v>
      </c>
      <c r="BF760" s="16">
        <v>3.4</v>
      </c>
      <c r="BG760" s="16">
        <v>0</v>
      </c>
      <c r="BH760" s="16">
        <v>35.53</v>
      </c>
      <c r="BI760" s="16">
        <v>36.55</v>
      </c>
      <c r="BJ760" s="16">
        <v>18.08</v>
      </c>
      <c r="BK760" s="16">
        <v>1.01</v>
      </c>
    </row>
    <row r="761" spans="1:63" ht="15.75" customHeight="1">
      <c r="A761" s="404" t="s">
        <v>278</v>
      </c>
      <c r="B761" s="404"/>
      <c r="C761" s="404"/>
      <c r="D761" s="84"/>
      <c r="E761" s="79">
        <v>120</v>
      </c>
      <c r="F761" s="74"/>
      <c r="G761" s="68"/>
      <c r="H761" s="68"/>
      <c r="I761" s="325"/>
      <c r="J761" s="220"/>
      <c r="K761" s="221"/>
      <c r="L761" s="221"/>
      <c r="M761" s="221"/>
      <c r="N761" s="221"/>
      <c r="O761" s="221"/>
      <c r="P761" s="222"/>
      <c r="Q761" s="84"/>
      <c r="R761" s="79">
        <v>150</v>
      </c>
      <c r="S761" s="74"/>
      <c r="T761" s="68"/>
      <c r="U761" s="68"/>
      <c r="V761" s="77"/>
      <c r="W761" s="412" t="s">
        <v>209</v>
      </c>
      <c r="X761" s="412"/>
      <c r="Y761" s="412"/>
      <c r="Z761" s="68"/>
      <c r="AA761" s="81">
        <v>90</v>
      </c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81">
        <v>100</v>
      </c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E761" s="220"/>
      <c r="BF761" s="221"/>
      <c r="BG761" s="221"/>
      <c r="BH761" s="221"/>
      <c r="BI761" s="221"/>
      <c r="BJ761" s="221"/>
      <c r="BK761" s="222"/>
    </row>
    <row r="762" spans="1:63" ht="15.75" customHeight="1">
      <c r="A762" s="402" t="s">
        <v>69</v>
      </c>
      <c r="B762" s="402"/>
      <c r="C762" s="402"/>
      <c r="D762" s="84" t="s">
        <v>279</v>
      </c>
      <c r="E762" s="77">
        <v>103</v>
      </c>
      <c r="F762" s="74"/>
      <c r="G762" s="68"/>
      <c r="H762" s="68"/>
      <c r="I762" s="325"/>
      <c r="J762" s="220"/>
      <c r="K762" s="221"/>
      <c r="L762" s="221"/>
      <c r="M762" s="221"/>
      <c r="N762" s="221"/>
      <c r="O762" s="221"/>
      <c r="P762" s="222"/>
      <c r="Q762" s="84" t="s">
        <v>280</v>
      </c>
      <c r="R762" s="77">
        <v>129</v>
      </c>
      <c r="S762" s="74"/>
      <c r="T762" s="68"/>
      <c r="U762" s="68"/>
      <c r="V762" s="77"/>
      <c r="W762" s="406" t="s">
        <v>220</v>
      </c>
      <c r="X762" s="406"/>
      <c r="Y762" s="406"/>
      <c r="Z762" s="68" t="s">
        <v>210</v>
      </c>
      <c r="AA762" s="68">
        <v>90</v>
      </c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 t="s">
        <v>211</v>
      </c>
      <c r="AP762" s="68">
        <v>100</v>
      </c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E762" s="220"/>
      <c r="BF762" s="221"/>
      <c r="BG762" s="221"/>
      <c r="BH762" s="221"/>
      <c r="BI762" s="221"/>
      <c r="BJ762" s="221"/>
      <c r="BK762" s="222"/>
    </row>
    <row r="763" spans="1:63" ht="15.75" customHeight="1">
      <c r="A763" s="104" t="s">
        <v>281</v>
      </c>
      <c r="B763" s="105"/>
      <c r="C763" s="105"/>
      <c r="D763" s="84">
        <v>19</v>
      </c>
      <c r="E763" s="77">
        <v>18</v>
      </c>
      <c r="F763" s="74"/>
      <c r="G763" s="68"/>
      <c r="H763" s="68"/>
      <c r="I763" s="325"/>
      <c r="J763" s="220"/>
      <c r="K763" s="221"/>
      <c r="L763" s="221"/>
      <c r="M763" s="221"/>
      <c r="N763" s="221"/>
      <c r="O763" s="221"/>
      <c r="P763" s="222"/>
      <c r="Q763" s="84">
        <v>24</v>
      </c>
      <c r="R763" s="77">
        <v>23</v>
      </c>
      <c r="S763" s="74"/>
      <c r="T763" s="68"/>
      <c r="U763" s="68"/>
      <c r="V763" s="77"/>
      <c r="W763" s="105"/>
      <c r="X763" s="105"/>
      <c r="Y763" s="105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E763" s="220"/>
      <c r="BF763" s="221"/>
      <c r="BG763" s="221"/>
      <c r="BH763" s="221"/>
      <c r="BI763" s="221"/>
      <c r="BJ763" s="221"/>
      <c r="BK763" s="222"/>
    </row>
    <row r="764" spans="1:63" ht="15.75" customHeight="1">
      <c r="A764" s="402" t="s">
        <v>28</v>
      </c>
      <c r="B764" s="402"/>
      <c r="C764" s="402"/>
      <c r="D764" s="84">
        <v>4.2</v>
      </c>
      <c r="E764" s="77">
        <v>4.2</v>
      </c>
      <c r="F764" s="74"/>
      <c r="G764" s="68"/>
      <c r="H764" s="68"/>
      <c r="I764" s="325"/>
      <c r="J764" s="220"/>
      <c r="K764" s="221"/>
      <c r="L764" s="221"/>
      <c r="M764" s="221"/>
      <c r="N764" s="221"/>
      <c r="O764" s="221"/>
      <c r="P764" s="222"/>
      <c r="Q764" s="84">
        <v>5.2</v>
      </c>
      <c r="R764" s="77">
        <v>5.2</v>
      </c>
      <c r="S764" s="74"/>
      <c r="T764" s="68"/>
      <c r="U764" s="68"/>
      <c r="V764" s="77"/>
      <c r="W764" s="403" t="s">
        <v>28</v>
      </c>
      <c r="X764" s="403"/>
      <c r="Y764" s="403"/>
      <c r="Z764" s="68">
        <v>3.2</v>
      </c>
      <c r="AA764" s="68">
        <v>3.2</v>
      </c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>
        <v>3.5</v>
      </c>
      <c r="AP764" s="68">
        <v>3.5</v>
      </c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E764" s="220"/>
      <c r="BF764" s="221"/>
      <c r="BG764" s="221"/>
      <c r="BH764" s="221"/>
      <c r="BI764" s="221"/>
      <c r="BJ764" s="221"/>
      <c r="BK764" s="222"/>
    </row>
    <row r="765" spans="1:63" ht="15.75" customHeight="1">
      <c r="A765" s="402"/>
      <c r="B765" s="402"/>
      <c r="C765" s="402"/>
      <c r="D765" s="84"/>
      <c r="E765" s="77"/>
      <c r="F765" s="80">
        <v>2.45</v>
      </c>
      <c r="G765" s="81">
        <v>3.84</v>
      </c>
      <c r="H765" s="81">
        <v>16.35</v>
      </c>
      <c r="I765" s="265">
        <v>109.8</v>
      </c>
      <c r="J765" s="223">
        <v>0.2</v>
      </c>
      <c r="K765" s="224"/>
      <c r="L765" s="224">
        <v>19</v>
      </c>
      <c r="M765" s="224">
        <v>14.9</v>
      </c>
      <c r="N765" s="224">
        <v>205.4</v>
      </c>
      <c r="O765" s="224">
        <v>136</v>
      </c>
      <c r="P765" s="225">
        <v>3.9</v>
      </c>
      <c r="Q765" s="84"/>
      <c r="R765" s="77"/>
      <c r="S765" s="80">
        <v>3.06</v>
      </c>
      <c r="T765" s="81">
        <v>4.8</v>
      </c>
      <c r="U765" s="81">
        <v>20.43</v>
      </c>
      <c r="V765" s="79">
        <v>137.25</v>
      </c>
      <c r="W765" s="406"/>
      <c r="X765" s="406"/>
      <c r="Y765" s="406"/>
      <c r="Z765" s="68"/>
      <c r="AA765" s="68"/>
      <c r="AB765" s="81">
        <v>1.49</v>
      </c>
      <c r="AC765" s="81">
        <v>435.32</v>
      </c>
      <c r="AD765" s="81">
        <v>8.78</v>
      </c>
      <c r="AE765" s="81">
        <v>17.59</v>
      </c>
      <c r="AF765" s="81">
        <v>47.83</v>
      </c>
      <c r="AG765" s="81">
        <v>0.69</v>
      </c>
      <c r="AH765" s="81">
        <v>12.6</v>
      </c>
      <c r="AI765" s="81">
        <v>24.75</v>
      </c>
      <c r="AJ765" s="81">
        <v>0.12</v>
      </c>
      <c r="AK765" s="81">
        <v>0.09</v>
      </c>
      <c r="AL765" s="81">
        <v>0.056</v>
      </c>
      <c r="AM765" s="81">
        <v>0.93</v>
      </c>
      <c r="AN765" s="81">
        <v>12.6</v>
      </c>
      <c r="AO765" s="68"/>
      <c r="AP765" s="68"/>
      <c r="AQ765" s="81">
        <v>1.66</v>
      </c>
      <c r="AR765" s="81">
        <v>483.69</v>
      </c>
      <c r="AS765" s="81">
        <v>9.76</v>
      </c>
      <c r="AT765" s="81">
        <v>19.55</v>
      </c>
      <c r="AU765" s="81">
        <v>53.15</v>
      </c>
      <c r="AV765" s="81">
        <v>0.77</v>
      </c>
      <c r="AW765" s="81">
        <v>14</v>
      </c>
      <c r="AX765" s="81">
        <v>27.5</v>
      </c>
      <c r="AY765" s="81">
        <v>0.13</v>
      </c>
      <c r="AZ765" s="81">
        <v>0.1</v>
      </c>
      <c r="BA765" s="81">
        <v>0.06</v>
      </c>
      <c r="BB765" s="81">
        <v>1.04</v>
      </c>
      <c r="BC765" s="81">
        <v>14</v>
      </c>
      <c r="BE765" s="223">
        <v>0.25</v>
      </c>
      <c r="BF765" s="224"/>
      <c r="BG765" s="224">
        <v>20</v>
      </c>
      <c r="BH765" s="224">
        <v>15.9</v>
      </c>
      <c r="BI765" s="224">
        <v>210.1</v>
      </c>
      <c r="BJ765" s="224">
        <v>140</v>
      </c>
      <c r="BK765" s="225">
        <v>4.8</v>
      </c>
    </row>
    <row r="766" spans="1:63" s="1" customFormat="1" ht="15">
      <c r="A766" s="404" t="s">
        <v>157</v>
      </c>
      <c r="B766" s="404"/>
      <c r="C766" s="404"/>
      <c r="D766" s="84"/>
      <c r="E766" s="79">
        <v>150</v>
      </c>
      <c r="F766" s="74"/>
      <c r="G766" s="68"/>
      <c r="H766" s="68"/>
      <c r="I766" s="75"/>
      <c r="J766" s="251"/>
      <c r="K766" s="251"/>
      <c r="L766" s="251"/>
      <c r="M766" s="251"/>
      <c r="N766" s="251"/>
      <c r="O766" s="251"/>
      <c r="P766" s="251"/>
      <c r="Q766" s="74"/>
      <c r="R766" s="79">
        <v>180</v>
      </c>
      <c r="S766" s="74"/>
      <c r="T766" s="68"/>
      <c r="U766" s="68"/>
      <c r="V766" s="77"/>
      <c r="W766" s="382" t="s">
        <v>143</v>
      </c>
      <c r="X766" s="383"/>
      <c r="Y766" s="384"/>
      <c r="Z766" s="13">
        <v>4</v>
      </c>
      <c r="AA766" s="16">
        <v>4</v>
      </c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3">
        <v>5</v>
      </c>
      <c r="AP766" s="16">
        <v>5</v>
      </c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E766" s="251"/>
      <c r="BF766" s="251"/>
      <c r="BG766" s="251"/>
      <c r="BH766" s="251"/>
      <c r="BI766" s="251"/>
      <c r="BJ766" s="251"/>
      <c r="BK766" s="251"/>
    </row>
    <row r="767" spans="1:63" s="1" customFormat="1" ht="15">
      <c r="A767" s="402" t="s">
        <v>101</v>
      </c>
      <c r="B767" s="402"/>
      <c r="C767" s="402"/>
      <c r="D767" s="84">
        <v>18</v>
      </c>
      <c r="E767" s="77">
        <v>18</v>
      </c>
      <c r="F767" s="74"/>
      <c r="G767" s="68"/>
      <c r="H767" s="68"/>
      <c r="I767" s="75"/>
      <c r="J767" s="251"/>
      <c r="K767" s="251"/>
      <c r="L767" s="251"/>
      <c r="M767" s="251"/>
      <c r="N767" s="251"/>
      <c r="O767" s="251"/>
      <c r="P767" s="251"/>
      <c r="Q767" s="74">
        <v>22</v>
      </c>
      <c r="R767" s="77">
        <v>22</v>
      </c>
      <c r="S767" s="74"/>
      <c r="T767" s="68"/>
      <c r="U767" s="68"/>
      <c r="V767" s="77"/>
      <c r="W767" s="379"/>
      <c r="X767" s="380"/>
      <c r="Y767" s="381"/>
      <c r="Z767" s="16"/>
      <c r="AA767" s="16"/>
      <c r="AB767" s="16">
        <v>0.3</v>
      </c>
      <c r="AC767" s="16">
        <v>31.2</v>
      </c>
      <c r="AD767" s="16">
        <v>5</v>
      </c>
      <c r="AE767" s="16">
        <v>21.8</v>
      </c>
      <c r="AF767" s="16">
        <v>38.2</v>
      </c>
      <c r="AG767" s="16">
        <v>1.14</v>
      </c>
      <c r="AH767" s="16">
        <v>20</v>
      </c>
      <c r="AI767" s="16">
        <v>15</v>
      </c>
      <c r="AJ767" s="16">
        <v>1</v>
      </c>
      <c r="AK767" s="16">
        <v>0.06</v>
      </c>
      <c r="AL767" s="16">
        <v>0.03</v>
      </c>
      <c r="AM767" s="16">
        <v>0.8</v>
      </c>
      <c r="AN767" s="16"/>
      <c r="AO767" s="16"/>
      <c r="AP767" s="16"/>
      <c r="AQ767" s="16">
        <v>0.4</v>
      </c>
      <c r="AR767" s="16">
        <v>41.3</v>
      </c>
      <c r="AS767" s="16">
        <v>6.4</v>
      </c>
      <c r="AT767" s="16">
        <v>29</v>
      </c>
      <c r="AU767" s="16">
        <v>50.6</v>
      </c>
      <c r="AV767" s="16">
        <v>1.52</v>
      </c>
      <c r="AW767" s="16">
        <v>20</v>
      </c>
      <c r="AX767" s="16">
        <v>15</v>
      </c>
      <c r="AY767" s="16">
        <v>1.31</v>
      </c>
      <c r="AZ767" s="16">
        <v>0.08</v>
      </c>
      <c r="BA767" s="16">
        <v>0.03</v>
      </c>
      <c r="BB767" s="16">
        <v>1.07</v>
      </c>
      <c r="BC767" s="16"/>
      <c r="BE767" s="251"/>
      <c r="BF767" s="251"/>
      <c r="BG767" s="251"/>
      <c r="BH767" s="251"/>
      <c r="BI767" s="251"/>
      <c r="BJ767" s="251"/>
      <c r="BK767" s="251"/>
    </row>
    <row r="768" spans="1:63" ht="15.75" customHeight="1">
      <c r="A768" s="402" t="s">
        <v>6</v>
      </c>
      <c r="B768" s="402"/>
      <c r="C768" s="402"/>
      <c r="D768" s="84">
        <v>7.5</v>
      </c>
      <c r="E768" s="77">
        <v>7.5</v>
      </c>
      <c r="F768" s="74"/>
      <c r="G768" s="68"/>
      <c r="H768" s="68"/>
      <c r="I768" s="75"/>
      <c r="J768" s="251"/>
      <c r="K768" s="251"/>
      <c r="L768" s="251"/>
      <c r="M768" s="251"/>
      <c r="N768" s="251"/>
      <c r="O768" s="251"/>
      <c r="P768" s="251"/>
      <c r="Q768" s="74">
        <v>10</v>
      </c>
      <c r="R768" s="77">
        <v>10</v>
      </c>
      <c r="S768" s="74"/>
      <c r="T768" s="68"/>
      <c r="U768" s="68"/>
      <c r="V768" s="77"/>
      <c r="W768" s="90"/>
      <c r="X768" s="90"/>
      <c r="Y768" s="83"/>
      <c r="Z768" s="68"/>
      <c r="AA768" s="68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E768" s="251"/>
      <c r="BF768" s="251"/>
      <c r="BG768" s="251"/>
      <c r="BH768" s="251"/>
      <c r="BI768" s="251"/>
      <c r="BJ768" s="251"/>
      <c r="BK768" s="251"/>
    </row>
    <row r="769" spans="1:63" ht="15.75" customHeight="1">
      <c r="A769" s="404"/>
      <c r="B769" s="404"/>
      <c r="C769" s="404"/>
      <c r="D769" s="84"/>
      <c r="E769" s="79"/>
      <c r="F769" s="80">
        <v>0.07</v>
      </c>
      <c r="G769" s="81">
        <v>0</v>
      </c>
      <c r="H769" s="81">
        <v>16.7</v>
      </c>
      <c r="I769" s="265">
        <v>93.95</v>
      </c>
      <c r="J769" s="223">
        <v>0.001</v>
      </c>
      <c r="K769" s="224">
        <v>0.06</v>
      </c>
      <c r="L769" s="224"/>
      <c r="M769" s="224">
        <v>7.88</v>
      </c>
      <c r="N769" s="224">
        <v>3.96</v>
      </c>
      <c r="O769" s="224">
        <v>1.01</v>
      </c>
      <c r="P769" s="225">
        <v>0.22</v>
      </c>
      <c r="Q769" s="84"/>
      <c r="R769" s="77"/>
      <c r="S769" s="80">
        <v>0.2</v>
      </c>
      <c r="T769" s="81">
        <v>0.01</v>
      </c>
      <c r="U769" s="81">
        <v>21.94</v>
      </c>
      <c r="V769" s="79">
        <v>125.26</v>
      </c>
      <c r="W769" s="405"/>
      <c r="X769" s="405"/>
      <c r="Y769" s="405"/>
      <c r="Z769" s="68"/>
      <c r="AA769" s="81"/>
      <c r="AB769" s="81">
        <v>0.5</v>
      </c>
      <c r="AC769" s="81">
        <v>20.3</v>
      </c>
      <c r="AD769" s="81">
        <v>7.9</v>
      </c>
      <c r="AE769" s="81">
        <v>1</v>
      </c>
      <c r="AF769" s="81">
        <v>4</v>
      </c>
      <c r="AG769" s="81">
        <v>0.22</v>
      </c>
      <c r="AH769" s="81"/>
      <c r="AI769" s="81"/>
      <c r="AJ769" s="81"/>
      <c r="AK769" s="81">
        <v>0.002</v>
      </c>
      <c r="AL769" s="81">
        <v>0.004</v>
      </c>
      <c r="AM769" s="81">
        <v>0.014</v>
      </c>
      <c r="AN769" s="81">
        <v>0.05</v>
      </c>
      <c r="AO769" s="68"/>
      <c r="AP769" s="68"/>
      <c r="AQ769" s="81">
        <v>0.6</v>
      </c>
      <c r="AR769" s="81">
        <v>24.4</v>
      </c>
      <c r="AS769" s="81">
        <v>9.4</v>
      </c>
      <c r="AT769" s="81">
        <v>1.2</v>
      </c>
      <c r="AU769" s="81">
        <v>4.8</v>
      </c>
      <c r="AV769" s="81">
        <v>0.26</v>
      </c>
      <c r="AW769" s="81"/>
      <c r="AX769" s="81"/>
      <c r="AY769" s="81"/>
      <c r="AZ769" s="81">
        <v>0.002</v>
      </c>
      <c r="BA769" s="81">
        <v>0.004</v>
      </c>
      <c r="BB769" s="81">
        <v>0.017</v>
      </c>
      <c r="BC769" s="81">
        <v>0.07</v>
      </c>
      <c r="BE769" s="223">
        <v>0.01</v>
      </c>
      <c r="BF769" s="224">
        <v>0.07</v>
      </c>
      <c r="BG769" s="224"/>
      <c r="BH769" s="224">
        <v>7.98</v>
      </c>
      <c r="BI769" s="224">
        <v>4.02</v>
      </c>
      <c r="BJ769" s="224">
        <v>1.09</v>
      </c>
      <c r="BK769" s="224">
        <v>0.26</v>
      </c>
    </row>
    <row r="770" spans="1:63" ht="15.75" customHeight="1">
      <c r="A770" s="404" t="s">
        <v>10</v>
      </c>
      <c r="B770" s="404"/>
      <c r="C770" s="404"/>
      <c r="D770" s="84">
        <v>25</v>
      </c>
      <c r="E770" s="79">
        <v>25</v>
      </c>
      <c r="F770" s="80">
        <v>1.98</v>
      </c>
      <c r="G770" s="81">
        <v>0.25</v>
      </c>
      <c r="H770" s="81">
        <v>12.08</v>
      </c>
      <c r="I770" s="265">
        <v>58.3</v>
      </c>
      <c r="J770" s="223">
        <v>0.045</v>
      </c>
      <c r="K770" s="224"/>
      <c r="L770" s="224"/>
      <c r="M770" s="224">
        <v>10</v>
      </c>
      <c r="N770" s="224">
        <v>46.8</v>
      </c>
      <c r="O770" s="224">
        <v>13.2</v>
      </c>
      <c r="P770" s="225">
        <v>1.07</v>
      </c>
      <c r="Q770" s="251">
        <v>35</v>
      </c>
      <c r="R770" s="252">
        <v>35</v>
      </c>
      <c r="S770" s="252">
        <v>2.76</v>
      </c>
      <c r="T770" s="252">
        <v>0.35</v>
      </c>
      <c r="U770" s="252">
        <v>16.9</v>
      </c>
      <c r="V770" s="252">
        <v>82.25</v>
      </c>
      <c r="W770" s="418" t="s">
        <v>10</v>
      </c>
      <c r="X770" s="419"/>
      <c r="Y770" s="420"/>
      <c r="Z770" s="251">
        <v>20</v>
      </c>
      <c r="AA770" s="252">
        <v>20</v>
      </c>
      <c r="AB770" s="252"/>
      <c r="AC770" s="252"/>
      <c r="AD770" s="252"/>
      <c r="AE770" s="252"/>
      <c r="AF770" s="252"/>
      <c r="AG770" s="252"/>
      <c r="AH770" s="252"/>
      <c r="AI770" s="252"/>
      <c r="AJ770" s="252"/>
      <c r="AK770" s="252"/>
      <c r="AL770" s="252"/>
      <c r="AM770" s="252"/>
      <c r="AN770" s="252"/>
      <c r="AO770" s="251">
        <v>35</v>
      </c>
      <c r="AP770" s="252">
        <v>35</v>
      </c>
      <c r="AQ770" s="252"/>
      <c r="AR770" s="252"/>
      <c r="AS770" s="252"/>
      <c r="AT770" s="252"/>
      <c r="AU770" s="252"/>
      <c r="AV770" s="252"/>
      <c r="AW770" s="252"/>
      <c r="AX770" s="252"/>
      <c r="AY770" s="252"/>
      <c r="AZ770" s="252"/>
      <c r="BA770" s="252"/>
      <c r="BB770" s="252"/>
      <c r="BC770" s="252"/>
      <c r="BD770" s="285"/>
      <c r="BE770" s="252">
        <v>0.054</v>
      </c>
      <c r="BF770" s="252"/>
      <c r="BG770" s="252"/>
      <c r="BH770" s="252">
        <v>6.9</v>
      </c>
      <c r="BI770" s="252">
        <v>26.1</v>
      </c>
      <c r="BJ770" s="252">
        <v>9.9</v>
      </c>
      <c r="BK770" s="252">
        <v>0.6</v>
      </c>
    </row>
    <row r="771" spans="1:63" ht="15.75" customHeight="1">
      <c r="A771" s="404" t="s">
        <v>23</v>
      </c>
      <c r="B771" s="404"/>
      <c r="C771" s="404"/>
      <c r="D771" s="251">
        <v>30</v>
      </c>
      <c r="E771" s="252">
        <v>30</v>
      </c>
      <c r="F771" s="252">
        <v>2.64</v>
      </c>
      <c r="G771" s="252">
        <v>0.48</v>
      </c>
      <c r="H771" s="252">
        <v>13.36</v>
      </c>
      <c r="I771" s="252">
        <v>70</v>
      </c>
      <c r="J771" s="252">
        <v>0.054</v>
      </c>
      <c r="K771" s="252"/>
      <c r="L771" s="252"/>
      <c r="M771" s="252">
        <v>10.5</v>
      </c>
      <c r="N771" s="252">
        <v>47.4</v>
      </c>
      <c r="O771" s="252">
        <v>14.1</v>
      </c>
      <c r="P771" s="252">
        <v>1.17</v>
      </c>
      <c r="Q771" s="251">
        <v>40</v>
      </c>
      <c r="R771" s="252">
        <v>40</v>
      </c>
      <c r="S771" s="252">
        <v>2.98</v>
      </c>
      <c r="T771" s="252">
        <v>0.6</v>
      </c>
      <c r="U771" s="252">
        <v>15.2</v>
      </c>
      <c r="V771" s="252">
        <v>85</v>
      </c>
      <c r="W771" s="490" t="s">
        <v>23</v>
      </c>
      <c r="X771" s="415"/>
      <c r="Y771" s="491"/>
      <c r="Z771" s="251">
        <v>25</v>
      </c>
      <c r="AA771" s="252">
        <v>25</v>
      </c>
      <c r="AB771" s="252"/>
      <c r="AC771" s="252"/>
      <c r="AD771" s="252"/>
      <c r="AE771" s="252"/>
      <c r="AF771" s="252"/>
      <c r="AG771" s="252"/>
      <c r="AH771" s="252"/>
      <c r="AI771" s="252"/>
      <c r="AJ771" s="252"/>
      <c r="AK771" s="252"/>
      <c r="AL771" s="252"/>
      <c r="AM771" s="252"/>
      <c r="AN771" s="252"/>
      <c r="AO771" s="251">
        <v>30</v>
      </c>
      <c r="AP771" s="252">
        <v>30</v>
      </c>
      <c r="AQ771" s="252"/>
      <c r="AR771" s="252"/>
      <c r="AS771" s="252"/>
      <c r="AT771" s="252"/>
      <c r="AU771" s="252"/>
      <c r="AV771" s="252"/>
      <c r="AW771" s="252"/>
      <c r="AX771" s="252"/>
      <c r="AY771" s="252"/>
      <c r="AZ771" s="252"/>
      <c r="BA771" s="252"/>
      <c r="BB771" s="252"/>
      <c r="BC771" s="252"/>
      <c r="BD771" s="285"/>
      <c r="BE771" s="252">
        <v>0.06</v>
      </c>
      <c r="BF771" s="252"/>
      <c r="BG771" s="252"/>
      <c r="BH771" s="252">
        <v>12.8</v>
      </c>
      <c r="BI771" s="252">
        <v>47.4</v>
      </c>
      <c r="BJ771" s="252">
        <v>14.1</v>
      </c>
      <c r="BK771" s="252">
        <v>1.17</v>
      </c>
    </row>
    <row r="772" spans="1:63" ht="15.75" customHeight="1">
      <c r="A772" s="461" t="s">
        <v>213</v>
      </c>
      <c r="B772" s="461"/>
      <c r="C772" s="461"/>
      <c r="D772" s="91"/>
      <c r="E772" s="92">
        <f>SUM(E737+E748+E750+E760+E761+E766+E770+E771)</f>
        <v>580</v>
      </c>
      <c r="F772" s="147">
        <f>SUM(F766:F771)</f>
        <v>4.6899999999999995</v>
      </c>
      <c r="G772" s="147">
        <f>SUM(G766:G771)</f>
        <v>0.73</v>
      </c>
      <c r="H772" s="147">
        <f>SUM(H766:H771)</f>
        <v>42.14</v>
      </c>
      <c r="I772" s="147">
        <f>SUM(I766:I771)</f>
        <v>222.25</v>
      </c>
      <c r="J772" s="147">
        <f aca="true" t="shared" si="54" ref="J772:P772">SUM(J766:J771)</f>
        <v>0.1</v>
      </c>
      <c r="K772" s="147">
        <f t="shared" si="54"/>
        <v>0.06</v>
      </c>
      <c r="L772" s="147">
        <f t="shared" si="54"/>
        <v>0</v>
      </c>
      <c r="M772" s="147">
        <f t="shared" si="54"/>
        <v>28.38</v>
      </c>
      <c r="N772" s="147">
        <f t="shared" si="54"/>
        <v>98.16</v>
      </c>
      <c r="O772" s="147">
        <f t="shared" si="54"/>
        <v>28.31</v>
      </c>
      <c r="P772" s="147">
        <f t="shared" si="54"/>
        <v>2.46</v>
      </c>
      <c r="Q772" s="241"/>
      <c r="R772" s="92">
        <f>SUM(R737+R748+R750+R760+R761+R766+R770+R771)</f>
        <v>800</v>
      </c>
      <c r="S772" s="147">
        <f>SUM(S766:S771)</f>
        <v>5.9399999999999995</v>
      </c>
      <c r="T772" s="147">
        <f>SUM(T766:T771)</f>
        <v>0.96</v>
      </c>
      <c r="U772" s="147">
        <f>SUM(U766:U771)</f>
        <v>54.040000000000006</v>
      </c>
      <c r="V772" s="147">
        <f>SUM(V766:V771)</f>
        <v>292.51</v>
      </c>
      <c r="W772" s="403" t="s">
        <v>115</v>
      </c>
      <c r="X772" s="403"/>
      <c r="Y772" s="403"/>
      <c r="Z772" s="68">
        <v>7.2</v>
      </c>
      <c r="AA772" s="68">
        <v>7.2</v>
      </c>
      <c r="AB772" s="68"/>
      <c r="AC772" s="81"/>
      <c r="AD772" s="81"/>
      <c r="AE772" s="68"/>
      <c r="AF772" s="68"/>
      <c r="AG772" s="81"/>
      <c r="AH772" s="81"/>
      <c r="AI772" s="68"/>
      <c r="AJ772" s="68"/>
      <c r="AK772" s="81"/>
      <c r="AL772" s="81"/>
      <c r="AM772" s="81"/>
      <c r="AN772" s="81"/>
      <c r="AO772" s="68">
        <v>9</v>
      </c>
      <c r="AP772" s="68">
        <v>9</v>
      </c>
      <c r="AQ772" s="68"/>
      <c r="AR772" s="81"/>
      <c r="AS772" s="81"/>
      <c r="AT772" s="68"/>
      <c r="AU772" s="68"/>
      <c r="AV772" s="81"/>
      <c r="AW772" s="81"/>
      <c r="AX772" s="68"/>
      <c r="AY772" s="68"/>
      <c r="AZ772" s="81"/>
      <c r="BA772" s="81"/>
      <c r="BB772" s="81"/>
      <c r="BC772" s="81"/>
      <c r="BE772" s="147">
        <f aca="true" t="shared" si="55" ref="BE772:BK772">SUM(BE766:BE771)</f>
        <v>0.124</v>
      </c>
      <c r="BF772" s="147">
        <f t="shared" si="55"/>
        <v>0.07</v>
      </c>
      <c r="BG772" s="147">
        <f t="shared" si="55"/>
        <v>0</v>
      </c>
      <c r="BH772" s="147">
        <f t="shared" si="55"/>
        <v>27.68</v>
      </c>
      <c r="BI772" s="147">
        <f t="shared" si="55"/>
        <v>77.52</v>
      </c>
      <c r="BJ772" s="147">
        <f t="shared" si="55"/>
        <v>25.09</v>
      </c>
      <c r="BK772" s="147">
        <f t="shared" si="55"/>
        <v>2.03</v>
      </c>
    </row>
    <row r="773" spans="1:63" ht="15.75" customHeight="1">
      <c r="A773" s="404" t="s">
        <v>24</v>
      </c>
      <c r="B773" s="404"/>
      <c r="C773" s="404"/>
      <c r="D773" s="84"/>
      <c r="E773" s="77"/>
      <c r="F773" s="74"/>
      <c r="G773" s="68"/>
      <c r="H773" s="68"/>
      <c r="I773" s="75"/>
      <c r="J773" s="251"/>
      <c r="K773" s="251"/>
      <c r="L773" s="251"/>
      <c r="M773" s="251"/>
      <c r="N773" s="251"/>
      <c r="O773" s="251"/>
      <c r="P773" s="251"/>
      <c r="Q773" s="74"/>
      <c r="R773" s="79"/>
      <c r="S773" s="80"/>
      <c r="T773" s="81"/>
      <c r="U773" s="134"/>
      <c r="V773" s="135"/>
      <c r="W773" s="405" t="s">
        <v>157</v>
      </c>
      <c r="X773" s="405"/>
      <c r="Y773" s="405"/>
      <c r="Z773" s="68"/>
      <c r="AA773" s="81">
        <v>150</v>
      </c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81">
        <v>180</v>
      </c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E773" s="251"/>
      <c r="BF773" s="251"/>
      <c r="BG773" s="251"/>
      <c r="BH773" s="251"/>
      <c r="BI773" s="251"/>
      <c r="BJ773" s="251"/>
      <c r="BK773" s="251"/>
    </row>
    <row r="774" spans="1:63" ht="15.75" customHeight="1">
      <c r="A774" s="476" t="s">
        <v>311</v>
      </c>
      <c r="B774" s="476"/>
      <c r="C774" s="476"/>
      <c r="D774" s="84"/>
      <c r="E774" s="77"/>
      <c r="F774" s="74"/>
      <c r="G774" s="68"/>
      <c r="H774" s="68"/>
      <c r="I774" s="325"/>
      <c r="J774" s="220"/>
      <c r="K774" s="221"/>
      <c r="L774" s="221"/>
      <c r="M774" s="221"/>
      <c r="N774" s="221"/>
      <c r="O774" s="221"/>
      <c r="P774" s="222"/>
      <c r="Q774" s="84"/>
      <c r="R774" s="77"/>
      <c r="S774" s="74"/>
      <c r="T774" s="68"/>
      <c r="U774" s="68"/>
      <c r="V774" s="77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E774" s="220"/>
      <c r="BF774" s="221"/>
      <c r="BG774" s="221"/>
      <c r="BH774" s="221"/>
      <c r="BI774" s="221"/>
      <c r="BJ774" s="221"/>
      <c r="BK774" s="222"/>
    </row>
    <row r="775" spans="1:63" ht="15.75" customHeight="1">
      <c r="A775" s="476" t="s">
        <v>312</v>
      </c>
      <c r="B775" s="476"/>
      <c r="C775" s="476"/>
      <c r="D775" s="84" t="s">
        <v>244</v>
      </c>
      <c r="E775" s="79">
        <v>65</v>
      </c>
      <c r="F775" s="74"/>
      <c r="G775" s="68"/>
      <c r="H775" s="68"/>
      <c r="I775" s="325"/>
      <c r="J775" s="220"/>
      <c r="K775" s="221"/>
      <c r="L775" s="221"/>
      <c r="M775" s="221"/>
      <c r="N775" s="221"/>
      <c r="O775" s="221"/>
      <c r="P775" s="222"/>
      <c r="Q775" s="84" t="s">
        <v>244</v>
      </c>
      <c r="R775" s="79">
        <v>65</v>
      </c>
      <c r="S775" s="74"/>
      <c r="T775" s="68"/>
      <c r="U775" s="68"/>
      <c r="V775" s="77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E775" s="220"/>
      <c r="BF775" s="221"/>
      <c r="BG775" s="221"/>
      <c r="BH775" s="221"/>
      <c r="BI775" s="221"/>
      <c r="BJ775" s="221"/>
      <c r="BK775" s="222"/>
    </row>
    <row r="776" spans="1:63" ht="15.75" customHeight="1" hidden="1">
      <c r="A776" s="428"/>
      <c r="B776" s="428"/>
      <c r="C776" s="428"/>
      <c r="D776" s="84"/>
      <c r="E776" s="77"/>
      <c r="F776" s="74"/>
      <c r="G776" s="68"/>
      <c r="H776" s="68"/>
      <c r="I776" s="325"/>
      <c r="J776" s="220"/>
      <c r="K776" s="221"/>
      <c r="L776" s="221"/>
      <c r="M776" s="221"/>
      <c r="N776" s="221"/>
      <c r="O776" s="221"/>
      <c r="P776" s="222"/>
      <c r="Q776" s="84"/>
      <c r="R776" s="77"/>
      <c r="S776" s="74"/>
      <c r="T776" s="68"/>
      <c r="U776" s="68"/>
      <c r="V776" s="77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E776" s="220"/>
      <c r="BF776" s="221"/>
      <c r="BG776" s="221"/>
      <c r="BH776" s="221"/>
      <c r="BI776" s="221"/>
      <c r="BJ776" s="221"/>
      <c r="BK776" s="222"/>
    </row>
    <row r="777" spans="1:63" ht="15.75" customHeight="1">
      <c r="A777" s="428" t="s">
        <v>254</v>
      </c>
      <c r="B777" s="428"/>
      <c r="C777" s="428"/>
      <c r="D777" s="116">
        <v>37</v>
      </c>
      <c r="E777" s="117">
        <v>37</v>
      </c>
      <c r="F777" s="118"/>
      <c r="G777" s="119"/>
      <c r="H777" s="119"/>
      <c r="I777" s="366"/>
      <c r="J777" s="367"/>
      <c r="K777" s="368"/>
      <c r="L777" s="368"/>
      <c r="M777" s="368"/>
      <c r="N777" s="368"/>
      <c r="O777" s="368"/>
      <c r="P777" s="369"/>
      <c r="Q777" s="116">
        <v>37</v>
      </c>
      <c r="R777" s="117">
        <v>37</v>
      </c>
      <c r="S777" s="118"/>
      <c r="T777" s="119"/>
      <c r="U777" s="119"/>
      <c r="V777" s="117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E777" s="367"/>
      <c r="BF777" s="368"/>
      <c r="BG777" s="368"/>
      <c r="BH777" s="368"/>
      <c r="BI777" s="368"/>
      <c r="BJ777" s="368"/>
      <c r="BK777" s="369"/>
    </row>
    <row r="778" spans="1:63" ht="15.75" customHeight="1">
      <c r="A778" s="428" t="s">
        <v>6</v>
      </c>
      <c r="B778" s="428"/>
      <c r="C778" s="428"/>
      <c r="D778" s="116">
        <v>2</v>
      </c>
      <c r="E778" s="117">
        <v>2</v>
      </c>
      <c r="F778" s="118"/>
      <c r="G778" s="119"/>
      <c r="H778" s="119"/>
      <c r="I778" s="366"/>
      <c r="J778" s="367"/>
      <c r="K778" s="368"/>
      <c r="L778" s="368"/>
      <c r="M778" s="368"/>
      <c r="N778" s="368"/>
      <c r="O778" s="368"/>
      <c r="P778" s="369"/>
      <c r="Q778" s="116">
        <v>2</v>
      </c>
      <c r="R778" s="117">
        <v>2</v>
      </c>
      <c r="S778" s="118"/>
      <c r="T778" s="119"/>
      <c r="U778" s="119"/>
      <c r="V778" s="117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E778" s="367"/>
      <c r="BF778" s="368"/>
      <c r="BG778" s="368"/>
      <c r="BH778" s="368"/>
      <c r="BI778" s="368"/>
      <c r="BJ778" s="368"/>
      <c r="BK778" s="369"/>
    </row>
    <row r="779" spans="1:63" ht="15.75" customHeight="1">
      <c r="A779" s="428" t="s">
        <v>19</v>
      </c>
      <c r="B779" s="428"/>
      <c r="C779" s="428"/>
      <c r="D779" s="116">
        <v>1.7</v>
      </c>
      <c r="E779" s="117">
        <v>1.7</v>
      </c>
      <c r="F779" s="118"/>
      <c r="G779" s="119"/>
      <c r="H779" s="119"/>
      <c r="I779" s="366"/>
      <c r="J779" s="367"/>
      <c r="K779" s="368"/>
      <c r="L779" s="368"/>
      <c r="M779" s="368"/>
      <c r="N779" s="368"/>
      <c r="O779" s="368"/>
      <c r="P779" s="369"/>
      <c r="Q779" s="116">
        <v>1.7</v>
      </c>
      <c r="R779" s="117">
        <v>1.7</v>
      </c>
      <c r="S779" s="118"/>
      <c r="T779" s="119"/>
      <c r="U779" s="119"/>
      <c r="V779" s="117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E779" s="367"/>
      <c r="BF779" s="368"/>
      <c r="BG779" s="368"/>
      <c r="BH779" s="368"/>
      <c r="BI779" s="368"/>
      <c r="BJ779" s="368"/>
      <c r="BK779" s="369"/>
    </row>
    <row r="780" spans="1:63" ht="15.75" customHeight="1">
      <c r="A780" s="428" t="s">
        <v>255</v>
      </c>
      <c r="B780" s="428"/>
      <c r="C780" s="428"/>
      <c r="D780" s="151" t="s">
        <v>313</v>
      </c>
      <c r="E780" s="152">
        <v>2</v>
      </c>
      <c r="F780" s="153"/>
      <c r="G780" s="154"/>
      <c r="H780" s="154"/>
      <c r="I780" s="370"/>
      <c r="J780" s="371"/>
      <c r="K780" s="372"/>
      <c r="L780" s="372"/>
      <c r="M780" s="372"/>
      <c r="N780" s="372"/>
      <c r="O780" s="372"/>
      <c r="P780" s="373"/>
      <c r="Q780" s="151" t="s">
        <v>313</v>
      </c>
      <c r="R780" s="117">
        <v>2</v>
      </c>
      <c r="S780" s="118"/>
      <c r="T780" s="119"/>
      <c r="U780" s="119"/>
      <c r="V780" s="117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E780" s="371"/>
      <c r="BF780" s="372"/>
      <c r="BG780" s="372"/>
      <c r="BH780" s="372"/>
      <c r="BI780" s="372"/>
      <c r="BJ780" s="372"/>
      <c r="BK780" s="373"/>
    </row>
    <row r="781" spans="1:63" ht="15.75" customHeight="1">
      <c r="A781" s="428" t="s">
        <v>45</v>
      </c>
      <c r="B781" s="428"/>
      <c r="C781" s="428"/>
      <c r="D781" s="116">
        <v>0.3</v>
      </c>
      <c r="E781" s="117">
        <v>0.3</v>
      </c>
      <c r="F781" s="118"/>
      <c r="G781" s="119"/>
      <c r="H781" s="119"/>
      <c r="I781" s="366"/>
      <c r="J781" s="367"/>
      <c r="K781" s="368"/>
      <c r="L781" s="368"/>
      <c r="M781" s="368"/>
      <c r="N781" s="368"/>
      <c r="O781" s="368"/>
      <c r="P781" s="369"/>
      <c r="Q781" s="116">
        <v>0.3</v>
      </c>
      <c r="R781" s="117">
        <v>0.3</v>
      </c>
      <c r="S781" s="118"/>
      <c r="T781" s="119"/>
      <c r="U781" s="119"/>
      <c r="V781" s="117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E781" s="367"/>
      <c r="BF781" s="368"/>
      <c r="BG781" s="368"/>
      <c r="BH781" s="368"/>
      <c r="BI781" s="368"/>
      <c r="BJ781" s="368"/>
      <c r="BK781" s="369"/>
    </row>
    <row r="782" spans="1:63" ht="15.75" customHeight="1">
      <c r="A782" s="433" t="s">
        <v>66</v>
      </c>
      <c r="B782" s="433"/>
      <c r="C782" s="433"/>
      <c r="D782" s="84">
        <v>15</v>
      </c>
      <c r="E782" s="77">
        <v>15</v>
      </c>
      <c r="F782" s="74"/>
      <c r="G782" s="68"/>
      <c r="H782" s="68"/>
      <c r="I782" s="325"/>
      <c r="J782" s="220"/>
      <c r="K782" s="221"/>
      <c r="L782" s="221"/>
      <c r="M782" s="221"/>
      <c r="N782" s="221"/>
      <c r="O782" s="221"/>
      <c r="P782" s="222"/>
      <c r="Q782" s="84">
        <v>15</v>
      </c>
      <c r="R782" s="77">
        <v>15</v>
      </c>
      <c r="S782" s="74"/>
      <c r="T782" s="68"/>
      <c r="U782" s="68"/>
      <c r="V782" s="77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E782" s="220"/>
      <c r="BF782" s="221"/>
      <c r="BG782" s="221"/>
      <c r="BH782" s="221"/>
      <c r="BI782" s="221"/>
      <c r="BJ782" s="221"/>
      <c r="BK782" s="222"/>
    </row>
    <row r="783" spans="1:63" ht="15.75" customHeight="1">
      <c r="A783" s="485" t="s">
        <v>8</v>
      </c>
      <c r="B783" s="485"/>
      <c r="C783" s="485"/>
      <c r="D783" s="84">
        <v>0.6</v>
      </c>
      <c r="E783" s="77">
        <v>0.6</v>
      </c>
      <c r="F783" s="74"/>
      <c r="G783" s="68"/>
      <c r="H783" s="68"/>
      <c r="I783" s="325"/>
      <c r="J783" s="220"/>
      <c r="K783" s="221"/>
      <c r="L783" s="221"/>
      <c r="M783" s="221"/>
      <c r="N783" s="221"/>
      <c r="O783" s="221"/>
      <c r="P783" s="222"/>
      <c r="Q783" s="84">
        <v>0.6</v>
      </c>
      <c r="R783" s="77">
        <v>0.6</v>
      </c>
      <c r="S783" s="74"/>
      <c r="T783" s="68"/>
      <c r="U783" s="68"/>
      <c r="V783" s="77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E783" s="220"/>
      <c r="BF783" s="221"/>
      <c r="BG783" s="221"/>
      <c r="BH783" s="221"/>
      <c r="BI783" s="221"/>
      <c r="BJ783" s="221"/>
      <c r="BK783" s="222"/>
    </row>
    <row r="784" spans="1:63" ht="15.75" customHeight="1">
      <c r="A784" s="433" t="s">
        <v>314</v>
      </c>
      <c r="B784" s="433"/>
      <c r="C784" s="433"/>
      <c r="D784" s="84"/>
      <c r="E784" s="77">
        <v>30</v>
      </c>
      <c r="F784" s="74"/>
      <c r="G784" s="68"/>
      <c r="H784" s="68"/>
      <c r="I784" s="325"/>
      <c r="J784" s="220"/>
      <c r="K784" s="221"/>
      <c r="L784" s="221"/>
      <c r="M784" s="221"/>
      <c r="N784" s="221"/>
      <c r="O784" s="221"/>
      <c r="P784" s="222"/>
      <c r="Q784" s="84"/>
      <c r="R784" s="77">
        <v>30</v>
      </c>
      <c r="S784" s="74"/>
      <c r="T784" s="68"/>
      <c r="U784" s="68"/>
      <c r="V784" s="77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E784" s="220"/>
      <c r="BF784" s="221"/>
      <c r="BG784" s="221"/>
      <c r="BH784" s="221"/>
      <c r="BI784" s="221"/>
      <c r="BJ784" s="221"/>
      <c r="BK784" s="222"/>
    </row>
    <row r="785" spans="1:63" ht="12.75" customHeight="1" hidden="1">
      <c r="A785" s="433"/>
      <c r="B785" s="433"/>
      <c r="C785" s="433"/>
      <c r="D785" s="84"/>
      <c r="E785" s="77"/>
      <c r="F785" s="80"/>
      <c r="G785" s="81"/>
      <c r="H785" s="81"/>
      <c r="I785" s="265"/>
      <c r="J785" s="223"/>
      <c r="K785" s="224"/>
      <c r="L785" s="224"/>
      <c r="M785" s="224"/>
      <c r="N785" s="224"/>
      <c r="O785" s="224"/>
      <c r="P785" s="225"/>
      <c r="Q785" s="84"/>
      <c r="R785" s="77"/>
      <c r="S785" s="80"/>
      <c r="T785" s="81"/>
      <c r="U785" s="81"/>
      <c r="V785" s="7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E785" s="223"/>
      <c r="BF785" s="224"/>
      <c r="BG785" s="224"/>
      <c r="BH785" s="224"/>
      <c r="BI785" s="224"/>
      <c r="BJ785" s="224"/>
      <c r="BK785" s="225"/>
    </row>
    <row r="786" spans="1:63" ht="15.75" customHeight="1">
      <c r="A786" s="433" t="s">
        <v>315</v>
      </c>
      <c r="B786" s="433"/>
      <c r="C786" s="433"/>
      <c r="D786" s="84">
        <v>30</v>
      </c>
      <c r="E786" s="77">
        <v>27.7</v>
      </c>
      <c r="F786" s="74"/>
      <c r="G786" s="68"/>
      <c r="H786" s="68"/>
      <c r="I786" s="325"/>
      <c r="J786" s="220"/>
      <c r="K786" s="221"/>
      <c r="L786" s="221"/>
      <c r="M786" s="221"/>
      <c r="N786" s="221"/>
      <c r="O786" s="221"/>
      <c r="P786" s="222"/>
      <c r="Q786" s="84">
        <v>30</v>
      </c>
      <c r="R786" s="77">
        <v>27.7</v>
      </c>
      <c r="S786" s="74"/>
      <c r="T786" s="68"/>
      <c r="U786" s="68"/>
      <c r="V786" s="77"/>
      <c r="W786" s="405" t="s">
        <v>201</v>
      </c>
      <c r="X786" s="405"/>
      <c r="Y786" s="405"/>
      <c r="Z786" s="68"/>
      <c r="AA786" s="81">
        <v>30</v>
      </c>
      <c r="AB786" s="68"/>
      <c r="AC786" s="81"/>
      <c r="AD786" s="81"/>
      <c r="AE786" s="68"/>
      <c r="AF786" s="68"/>
      <c r="AG786" s="81"/>
      <c r="AH786" s="81"/>
      <c r="AI786" s="68"/>
      <c r="AJ786" s="68"/>
      <c r="AK786" s="81"/>
      <c r="AL786" s="81"/>
      <c r="AM786" s="81"/>
      <c r="AN786" s="81"/>
      <c r="AO786" s="68"/>
      <c r="AP786" s="81">
        <v>30</v>
      </c>
      <c r="AQ786" s="68"/>
      <c r="AR786" s="81"/>
      <c r="AS786" s="81"/>
      <c r="AT786" s="68"/>
      <c r="AU786" s="68"/>
      <c r="AV786" s="81"/>
      <c r="AW786" s="81"/>
      <c r="AX786" s="68"/>
      <c r="AY786" s="68"/>
      <c r="AZ786" s="81"/>
      <c r="BA786" s="81"/>
      <c r="BB786" s="81"/>
      <c r="BC786" s="81"/>
      <c r="BE786" s="220"/>
      <c r="BF786" s="221"/>
      <c r="BG786" s="221"/>
      <c r="BH786" s="221"/>
      <c r="BI786" s="221"/>
      <c r="BJ786" s="221"/>
      <c r="BK786" s="222"/>
    </row>
    <row r="787" spans="1:63" ht="19.5" customHeight="1">
      <c r="A787" s="433" t="s">
        <v>55</v>
      </c>
      <c r="B787" s="433"/>
      <c r="C787" s="433"/>
      <c r="D787" s="84">
        <v>0.03</v>
      </c>
      <c r="E787" s="79">
        <v>1.2</v>
      </c>
      <c r="F787" s="80"/>
      <c r="G787" s="81"/>
      <c r="H787" s="81"/>
      <c r="I787" s="265"/>
      <c r="J787" s="223"/>
      <c r="K787" s="224"/>
      <c r="L787" s="224"/>
      <c r="M787" s="224"/>
      <c r="N787" s="224"/>
      <c r="O787" s="224"/>
      <c r="P787" s="225"/>
      <c r="Q787" s="84">
        <v>0.03</v>
      </c>
      <c r="R787" s="79">
        <v>1.2</v>
      </c>
      <c r="S787" s="80"/>
      <c r="T787" s="81"/>
      <c r="U787" s="81"/>
      <c r="V787" s="7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E787" s="223"/>
      <c r="BF787" s="224"/>
      <c r="BG787" s="224"/>
      <c r="BH787" s="224"/>
      <c r="BI787" s="224"/>
      <c r="BJ787" s="224"/>
      <c r="BK787" s="225"/>
    </row>
    <row r="788" spans="1:63" ht="14.25" customHeight="1">
      <c r="A788" s="433" t="s">
        <v>6</v>
      </c>
      <c r="B788" s="433"/>
      <c r="C788" s="433"/>
      <c r="D788" s="84">
        <v>1.5</v>
      </c>
      <c r="E788" s="77">
        <v>1.5</v>
      </c>
      <c r="F788" s="74"/>
      <c r="G788" s="68"/>
      <c r="H788" s="68"/>
      <c r="I788" s="325"/>
      <c r="J788" s="220"/>
      <c r="K788" s="221"/>
      <c r="L788" s="221"/>
      <c r="M788" s="221"/>
      <c r="N788" s="221"/>
      <c r="O788" s="221"/>
      <c r="P788" s="222"/>
      <c r="Q788" s="84">
        <v>1.5</v>
      </c>
      <c r="R788" s="77">
        <v>1.5</v>
      </c>
      <c r="S788" s="74"/>
      <c r="T788" s="68"/>
      <c r="U788" s="68"/>
      <c r="V788" s="77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E788" s="220"/>
      <c r="BF788" s="221"/>
      <c r="BG788" s="221"/>
      <c r="BH788" s="221"/>
      <c r="BI788" s="221"/>
      <c r="BJ788" s="221"/>
      <c r="BK788" s="222"/>
    </row>
    <row r="789" spans="1:63" ht="18" customHeight="1">
      <c r="A789" s="433" t="s">
        <v>21</v>
      </c>
      <c r="B789" s="433"/>
      <c r="C789" s="433"/>
      <c r="D789" s="84">
        <v>1.2</v>
      </c>
      <c r="E789" s="77">
        <v>1.2</v>
      </c>
      <c r="F789" s="74"/>
      <c r="G789" s="68"/>
      <c r="H789" s="68"/>
      <c r="I789" s="325"/>
      <c r="J789" s="220"/>
      <c r="K789" s="221"/>
      <c r="L789" s="221"/>
      <c r="M789" s="221"/>
      <c r="N789" s="221"/>
      <c r="O789" s="221"/>
      <c r="P789" s="222"/>
      <c r="Q789" s="84">
        <v>1.2</v>
      </c>
      <c r="R789" s="77">
        <v>1.2</v>
      </c>
      <c r="S789" s="74"/>
      <c r="T789" s="68"/>
      <c r="U789" s="68"/>
      <c r="V789" s="77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E789" s="220"/>
      <c r="BF789" s="221"/>
      <c r="BG789" s="221"/>
      <c r="BH789" s="221"/>
      <c r="BI789" s="221"/>
      <c r="BJ789" s="221"/>
      <c r="BK789" s="222"/>
    </row>
    <row r="790" spans="1:63" ht="15.75" customHeight="1">
      <c r="A790" s="402" t="s">
        <v>113</v>
      </c>
      <c r="B790" s="402"/>
      <c r="C790" s="402"/>
      <c r="D790" s="156" t="s">
        <v>316</v>
      </c>
      <c r="E790" s="77">
        <v>1.5</v>
      </c>
      <c r="F790" s="74"/>
      <c r="G790" s="68"/>
      <c r="H790" s="68"/>
      <c r="I790" s="325"/>
      <c r="J790" s="220"/>
      <c r="K790" s="221"/>
      <c r="L790" s="221"/>
      <c r="M790" s="221"/>
      <c r="N790" s="221"/>
      <c r="O790" s="221"/>
      <c r="P790" s="222"/>
      <c r="Q790" s="156" t="s">
        <v>316</v>
      </c>
      <c r="R790" s="77">
        <v>1.5</v>
      </c>
      <c r="S790" s="74"/>
      <c r="T790" s="68"/>
      <c r="U790" s="68"/>
      <c r="V790" s="77"/>
      <c r="W790" s="403" t="s">
        <v>113</v>
      </c>
      <c r="X790" s="403"/>
      <c r="Y790" s="403"/>
      <c r="Z790" s="68" t="s">
        <v>106</v>
      </c>
      <c r="AA790" s="68">
        <v>1.5</v>
      </c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 t="s">
        <v>106</v>
      </c>
      <c r="AP790" s="68">
        <v>1.5</v>
      </c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E790" s="220"/>
      <c r="BF790" s="221"/>
      <c r="BG790" s="221"/>
      <c r="BH790" s="221"/>
      <c r="BI790" s="221"/>
      <c r="BJ790" s="221"/>
      <c r="BK790" s="222"/>
    </row>
    <row r="791" spans="1:63" ht="15.75" customHeight="1">
      <c r="A791" s="402" t="s">
        <v>256</v>
      </c>
      <c r="B791" s="402"/>
      <c r="C791" s="402"/>
      <c r="D791" s="84">
        <v>0.2</v>
      </c>
      <c r="E791" s="79">
        <v>0.2</v>
      </c>
      <c r="F791" s="80"/>
      <c r="G791" s="81"/>
      <c r="H791" s="81"/>
      <c r="I791" s="265"/>
      <c r="J791" s="223"/>
      <c r="K791" s="224"/>
      <c r="L791" s="224"/>
      <c r="M791" s="224"/>
      <c r="N791" s="224"/>
      <c r="O791" s="224"/>
      <c r="P791" s="225"/>
      <c r="Q791" s="84">
        <v>0.2</v>
      </c>
      <c r="R791" s="79">
        <v>0.2</v>
      </c>
      <c r="S791" s="80"/>
      <c r="T791" s="81"/>
      <c r="U791" s="81"/>
      <c r="V791" s="79"/>
      <c r="W791" s="403"/>
      <c r="X791" s="403"/>
      <c r="Y791" s="403"/>
      <c r="Z791" s="68"/>
      <c r="AA791" s="68"/>
      <c r="AB791" s="81">
        <v>12.81</v>
      </c>
      <c r="AC791" s="81">
        <v>34.29</v>
      </c>
      <c r="AD791" s="81">
        <v>45.54</v>
      </c>
      <c r="AE791" s="81">
        <v>6.9</v>
      </c>
      <c r="AF791" s="81">
        <v>63.48</v>
      </c>
      <c r="AG791" s="81">
        <v>0.168</v>
      </c>
      <c r="AH791" s="81">
        <v>16.59</v>
      </c>
      <c r="AI791" s="81">
        <v>8.88</v>
      </c>
      <c r="AJ791" s="81">
        <v>0.08310000000000001</v>
      </c>
      <c r="AK791" s="81">
        <v>0.014</v>
      </c>
      <c r="AL791" s="81">
        <v>0.0795</v>
      </c>
      <c r="AM791" s="81">
        <v>0.137</v>
      </c>
      <c r="AN791" s="81">
        <v>0.06810000000000001</v>
      </c>
      <c r="AO791" s="81"/>
      <c r="AP791" s="81"/>
      <c r="AQ791" s="81">
        <v>12.81</v>
      </c>
      <c r="AR791" s="81">
        <v>34.29</v>
      </c>
      <c r="AS791" s="81">
        <v>45.54</v>
      </c>
      <c r="AT791" s="81">
        <v>6.9</v>
      </c>
      <c r="AU791" s="81">
        <v>63.48</v>
      </c>
      <c r="AV791" s="81">
        <v>0.168</v>
      </c>
      <c r="AW791" s="81">
        <v>16.59</v>
      </c>
      <c r="AX791" s="81">
        <v>8.88</v>
      </c>
      <c r="AY791" s="81">
        <v>0.08310000000000001</v>
      </c>
      <c r="AZ791" s="81">
        <v>0.014</v>
      </c>
      <c r="BA791" s="81">
        <v>0.0795</v>
      </c>
      <c r="BB791" s="81">
        <v>0.137</v>
      </c>
      <c r="BC791" s="81">
        <v>0.06810000000000001</v>
      </c>
      <c r="BE791" s="223"/>
      <c r="BF791" s="224"/>
      <c r="BG791" s="224"/>
      <c r="BH791" s="224"/>
      <c r="BI791" s="224"/>
      <c r="BJ791" s="224"/>
      <c r="BK791" s="225"/>
    </row>
    <row r="792" spans="1:63" ht="15.75" customHeight="1">
      <c r="A792" s="104"/>
      <c r="B792" s="105"/>
      <c r="C792" s="105"/>
      <c r="D792" s="84"/>
      <c r="E792" s="79"/>
      <c r="F792" s="80">
        <v>4.61</v>
      </c>
      <c r="G792" s="81">
        <v>0.37</v>
      </c>
      <c r="H792" s="81">
        <v>14.59</v>
      </c>
      <c r="I792" s="265">
        <v>101</v>
      </c>
      <c r="J792" s="223">
        <v>0.48</v>
      </c>
      <c r="K792" s="224">
        <v>0.02</v>
      </c>
      <c r="L792" s="224">
        <v>17</v>
      </c>
      <c r="M792" s="224">
        <v>55.4</v>
      </c>
      <c r="N792" s="224">
        <v>45.1</v>
      </c>
      <c r="O792" s="224">
        <v>10.8</v>
      </c>
      <c r="P792" s="225">
        <v>0.45</v>
      </c>
      <c r="Q792" s="84"/>
      <c r="R792" s="79"/>
      <c r="S792" s="80">
        <v>4.61</v>
      </c>
      <c r="T792" s="81">
        <v>0.37</v>
      </c>
      <c r="U792" s="81">
        <v>14.59</v>
      </c>
      <c r="V792" s="265">
        <v>101</v>
      </c>
      <c r="W792" s="223">
        <v>0.48</v>
      </c>
      <c r="X792" s="224">
        <v>0.02</v>
      </c>
      <c r="Y792" s="224">
        <v>17</v>
      </c>
      <c r="Z792" s="224">
        <v>25.4</v>
      </c>
      <c r="AA792" s="224">
        <v>45.1</v>
      </c>
      <c r="AB792" s="224">
        <v>10.8</v>
      </c>
      <c r="AC792" s="225">
        <v>0.45</v>
      </c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E792" s="223">
        <v>0.48</v>
      </c>
      <c r="BF792" s="224">
        <v>0.02</v>
      </c>
      <c r="BG792" s="224">
        <v>17</v>
      </c>
      <c r="BH792" s="224">
        <v>55.4</v>
      </c>
      <c r="BI792" s="224">
        <v>45.1</v>
      </c>
      <c r="BJ792" s="224">
        <v>10.8</v>
      </c>
      <c r="BK792" s="225">
        <v>0.45</v>
      </c>
    </row>
    <row r="793" spans="1:63" ht="15.75" customHeight="1">
      <c r="A793" s="404" t="s">
        <v>172</v>
      </c>
      <c r="B793" s="404"/>
      <c r="C793" s="404"/>
      <c r="D793" s="84"/>
      <c r="E793" s="79">
        <v>150</v>
      </c>
      <c r="F793" s="80"/>
      <c r="G793" s="81"/>
      <c r="H793" s="81"/>
      <c r="I793" s="82"/>
      <c r="J793" s="252"/>
      <c r="K793" s="252"/>
      <c r="L793" s="252"/>
      <c r="M793" s="252"/>
      <c r="N793" s="252"/>
      <c r="O793" s="252"/>
      <c r="P793" s="252"/>
      <c r="Q793" s="74"/>
      <c r="R793" s="79">
        <v>180</v>
      </c>
      <c r="S793" s="118"/>
      <c r="T793" s="119"/>
      <c r="U793" s="119"/>
      <c r="V793" s="117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E793" s="252"/>
      <c r="BF793" s="252"/>
      <c r="BG793" s="252"/>
      <c r="BH793" s="252"/>
      <c r="BI793" s="252"/>
      <c r="BJ793" s="252"/>
      <c r="BK793" s="252"/>
    </row>
    <row r="794" spans="1:63" ht="15.75" customHeight="1">
      <c r="A794" s="402" t="s">
        <v>25</v>
      </c>
      <c r="B794" s="402"/>
      <c r="C794" s="402"/>
      <c r="D794" s="84">
        <v>92</v>
      </c>
      <c r="E794" s="77">
        <v>92</v>
      </c>
      <c r="F794" s="74"/>
      <c r="G794" s="68"/>
      <c r="H794" s="68"/>
      <c r="I794" s="75"/>
      <c r="J794" s="251"/>
      <c r="K794" s="251"/>
      <c r="L794" s="251"/>
      <c r="M794" s="251"/>
      <c r="N794" s="251"/>
      <c r="O794" s="251"/>
      <c r="P794" s="251"/>
      <c r="Q794" s="74">
        <v>110</v>
      </c>
      <c r="R794" s="77">
        <v>110</v>
      </c>
      <c r="S794" s="118"/>
      <c r="T794" s="119"/>
      <c r="U794" s="119"/>
      <c r="V794" s="117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E794" s="251"/>
      <c r="BF794" s="251"/>
      <c r="BG794" s="251"/>
      <c r="BH794" s="251"/>
      <c r="BI794" s="251"/>
      <c r="BJ794" s="251"/>
      <c r="BK794" s="251"/>
    </row>
    <row r="795" spans="1:63" ht="15.75" customHeight="1">
      <c r="A795" s="402" t="s">
        <v>131</v>
      </c>
      <c r="B795" s="402"/>
      <c r="C795" s="402"/>
      <c r="D795" s="84">
        <v>2</v>
      </c>
      <c r="E795" s="77">
        <v>2</v>
      </c>
      <c r="F795" s="74"/>
      <c r="G795" s="68"/>
      <c r="H795" s="68"/>
      <c r="I795" s="75"/>
      <c r="J795" s="251"/>
      <c r="K795" s="251"/>
      <c r="L795" s="251"/>
      <c r="M795" s="251"/>
      <c r="N795" s="251"/>
      <c r="O795" s="251"/>
      <c r="P795" s="251"/>
      <c r="Q795" s="74">
        <v>2</v>
      </c>
      <c r="R795" s="77">
        <v>2</v>
      </c>
      <c r="S795" s="118"/>
      <c r="T795" s="119"/>
      <c r="U795" s="119"/>
      <c r="V795" s="117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E795" s="251"/>
      <c r="BF795" s="251"/>
      <c r="BG795" s="251"/>
      <c r="BH795" s="251"/>
      <c r="BI795" s="251"/>
      <c r="BJ795" s="251"/>
      <c r="BK795" s="251"/>
    </row>
    <row r="796" spans="1:63" ht="15.75" customHeight="1">
      <c r="A796" s="402" t="s">
        <v>66</v>
      </c>
      <c r="B796" s="402"/>
      <c r="C796" s="402"/>
      <c r="D796" s="84">
        <v>65</v>
      </c>
      <c r="E796" s="77">
        <v>65</v>
      </c>
      <c r="F796" s="74"/>
      <c r="G796" s="68"/>
      <c r="H796" s="68"/>
      <c r="I796" s="75"/>
      <c r="J796" s="251"/>
      <c r="K796" s="251"/>
      <c r="L796" s="251"/>
      <c r="M796" s="251"/>
      <c r="N796" s="251"/>
      <c r="O796" s="251"/>
      <c r="P796" s="251"/>
      <c r="Q796" s="74">
        <v>80</v>
      </c>
      <c r="R796" s="77">
        <v>80</v>
      </c>
      <c r="S796" s="118"/>
      <c r="T796" s="119"/>
      <c r="U796" s="119"/>
      <c r="V796" s="117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E796" s="251"/>
      <c r="BF796" s="251"/>
      <c r="BG796" s="251"/>
      <c r="BH796" s="251"/>
      <c r="BI796" s="251"/>
      <c r="BJ796" s="251"/>
      <c r="BK796" s="251"/>
    </row>
    <row r="797" spans="1:63" ht="15.75" customHeight="1">
      <c r="A797" s="402" t="s">
        <v>6</v>
      </c>
      <c r="B797" s="402"/>
      <c r="C797" s="402"/>
      <c r="D797" s="84">
        <v>8</v>
      </c>
      <c r="E797" s="77">
        <v>8</v>
      </c>
      <c r="F797" s="74"/>
      <c r="G797" s="68"/>
      <c r="H797" s="68"/>
      <c r="I797" s="75"/>
      <c r="J797" s="251"/>
      <c r="K797" s="251"/>
      <c r="L797" s="251"/>
      <c r="M797" s="251"/>
      <c r="N797" s="251"/>
      <c r="O797" s="251"/>
      <c r="P797" s="251"/>
      <c r="Q797" s="74">
        <v>10</v>
      </c>
      <c r="R797" s="77">
        <v>10</v>
      </c>
      <c r="S797" s="118"/>
      <c r="T797" s="119"/>
      <c r="U797" s="119"/>
      <c r="V797" s="117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E797" s="251"/>
      <c r="BF797" s="251"/>
      <c r="BG797" s="251"/>
      <c r="BH797" s="251"/>
      <c r="BI797" s="251"/>
      <c r="BJ797" s="251"/>
      <c r="BK797" s="251"/>
    </row>
    <row r="798" spans="1:63" ht="15.75" customHeight="1">
      <c r="A798" s="402"/>
      <c r="B798" s="402"/>
      <c r="C798" s="402"/>
      <c r="D798" s="84"/>
      <c r="E798" s="79"/>
      <c r="F798" s="80">
        <v>3.15</v>
      </c>
      <c r="G798" s="81">
        <v>2.72</v>
      </c>
      <c r="H798" s="81">
        <v>12.96</v>
      </c>
      <c r="I798" s="265">
        <v>89</v>
      </c>
      <c r="J798" s="223">
        <v>0.03</v>
      </c>
      <c r="K798" s="224">
        <v>0.98</v>
      </c>
      <c r="L798" s="224">
        <v>15</v>
      </c>
      <c r="M798" s="224">
        <v>114.3</v>
      </c>
      <c r="N798" s="224">
        <v>67.5</v>
      </c>
      <c r="O798" s="224">
        <v>10.5</v>
      </c>
      <c r="P798" s="225">
        <v>0.1</v>
      </c>
      <c r="Q798" s="84"/>
      <c r="R798" s="77"/>
      <c r="S798" s="80">
        <v>3.67</v>
      </c>
      <c r="T798" s="81">
        <v>3.19</v>
      </c>
      <c r="U798" s="81">
        <v>15.82</v>
      </c>
      <c r="V798" s="79">
        <v>107</v>
      </c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E798" s="223">
        <v>0.036</v>
      </c>
      <c r="BF798" s="224">
        <v>1.17</v>
      </c>
      <c r="BG798" s="224">
        <v>18</v>
      </c>
      <c r="BH798" s="224">
        <v>133.2</v>
      </c>
      <c r="BI798" s="224">
        <v>81</v>
      </c>
      <c r="BJ798" s="224">
        <v>12.6</v>
      </c>
      <c r="BK798" s="225">
        <v>0.12</v>
      </c>
    </row>
    <row r="799" spans="1:63" ht="15.75" customHeight="1">
      <c r="A799" s="402"/>
      <c r="B799" s="402"/>
      <c r="C799" s="402"/>
      <c r="D799" s="84"/>
      <c r="E799" s="77"/>
      <c r="F799" s="80"/>
      <c r="G799" s="81"/>
      <c r="H799" s="81"/>
      <c r="I799" s="82"/>
      <c r="J799" s="252"/>
      <c r="K799" s="252"/>
      <c r="L799" s="252"/>
      <c r="M799" s="252"/>
      <c r="N799" s="252"/>
      <c r="O799" s="252"/>
      <c r="P799" s="252"/>
      <c r="Q799" s="80"/>
      <c r="R799" s="79"/>
      <c r="S799" s="80"/>
      <c r="T799" s="81"/>
      <c r="U799" s="81"/>
      <c r="V799" s="7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E799" s="252"/>
      <c r="BF799" s="252"/>
      <c r="BG799" s="252"/>
      <c r="BH799" s="252"/>
      <c r="BI799" s="252"/>
      <c r="BJ799" s="252"/>
      <c r="BK799" s="252"/>
    </row>
    <row r="800" spans="1:63" ht="15.75" customHeight="1">
      <c r="A800" s="461" t="s">
        <v>214</v>
      </c>
      <c r="B800" s="461"/>
      <c r="C800" s="461"/>
      <c r="D800" s="91"/>
      <c r="E800" s="92">
        <f>SUM(E775+E793)</f>
        <v>215</v>
      </c>
      <c r="F800" s="106">
        <f>SUM(F793:F799)</f>
        <v>3.15</v>
      </c>
      <c r="G800" s="106">
        <f>SUM(G793:G799)</f>
        <v>2.72</v>
      </c>
      <c r="H800" s="106">
        <f>SUM(H793:H799)</f>
        <v>12.96</v>
      </c>
      <c r="I800" s="229">
        <f>SUM(I793:I799)</f>
        <v>89</v>
      </c>
      <c r="J800" s="229">
        <f aca="true" t="shared" si="56" ref="J800:P800">SUM(J793:J799)</f>
        <v>0.03</v>
      </c>
      <c r="K800" s="229">
        <f t="shared" si="56"/>
        <v>0.98</v>
      </c>
      <c r="L800" s="229">
        <f t="shared" si="56"/>
        <v>15</v>
      </c>
      <c r="M800" s="229">
        <f t="shared" si="56"/>
        <v>114.3</v>
      </c>
      <c r="N800" s="229">
        <f t="shared" si="56"/>
        <v>67.5</v>
      </c>
      <c r="O800" s="229">
        <f t="shared" si="56"/>
        <v>10.5</v>
      </c>
      <c r="P800" s="229">
        <f t="shared" si="56"/>
        <v>0.1</v>
      </c>
      <c r="Q800" s="236"/>
      <c r="R800" s="92">
        <f>SUM(R775+R793)</f>
        <v>245</v>
      </c>
      <c r="S800" s="106">
        <f>SUM(S793:S799)</f>
        <v>3.67</v>
      </c>
      <c r="T800" s="106">
        <f>SUM(T793:T799)</f>
        <v>3.19</v>
      </c>
      <c r="U800" s="106">
        <f>SUM(U793:U799)</f>
        <v>15.82</v>
      </c>
      <c r="V800" s="106">
        <f>SUM(V793:V799)</f>
        <v>107</v>
      </c>
      <c r="W800" s="405" t="s">
        <v>173</v>
      </c>
      <c r="X800" s="405"/>
      <c r="Y800" s="405"/>
      <c r="Z800" s="68"/>
      <c r="AA800" s="81" t="s">
        <v>175</v>
      </c>
      <c r="AB800" s="119"/>
      <c r="AC800" s="81"/>
      <c r="AD800" s="81"/>
      <c r="AE800" s="119"/>
      <c r="AF800" s="119"/>
      <c r="AG800" s="81"/>
      <c r="AH800" s="81"/>
      <c r="AI800" s="119"/>
      <c r="AJ800" s="119"/>
      <c r="AK800" s="81"/>
      <c r="AL800" s="81"/>
      <c r="AM800" s="81"/>
      <c r="AN800" s="81"/>
      <c r="AO800" s="68"/>
      <c r="AP800" s="81" t="s">
        <v>174</v>
      </c>
      <c r="AQ800" s="119"/>
      <c r="AR800" s="81"/>
      <c r="AS800" s="81"/>
      <c r="AT800" s="119"/>
      <c r="AU800" s="119"/>
      <c r="AV800" s="81"/>
      <c r="AW800" s="81"/>
      <c r="AX800" s="119"/>
      <c r="AY800" s="119"/>
      <c r="AZ800" s="81"/>
      <c r="BA800" s="81"/>
      <c r="BB800" s="81"/>
      <c r="BC800" s="81"/>
      <c r="BE800" s="229">
        <f aca="true" t="shared" si="57" ref="BE800:BK800">SUM(BE793:BE799)</f>
        <v>0.036</v>
      </c>
      <c r="BF800" s="229">
        <f t="shared" si="57"/>
        <v>1.17</v>
      </c>
      <c r="BG800" s="229">
        <f t="shared" si="57"/>
        <v>18</v>
      </c>
      <c r="BH800" s="229">
        <f t="shared" si="57"/>
        <v>133.2</v>
      </c>
      <c r="BI800" s="229">
        <f t="shared" si="57"/>
        <v>81</v>
      </c>
      <c r="BJ800" s="229">
        <f t="shared" si="57"/>
        <v>12.6</v>
      </c>
      <c r="BK800" s="229">
        <f t="shared" si="57"/>
        <v>0.12</v>
      </c>
    </row>
    <row r="801" spans="1:63" ht="15.75" customHeight="1">
      <c r="A801" s="486" t="s">
        <v>215</v>
      </c>
      <c r="B801" s="486"/>
      <c r="C801" s="486"/>
      <c r="D801" s="109"/>
      <c r="E801" s="108">
        <f aca="true" t="shared" si="58" ref="E801:P801">SUM(E734+E772+E800)</f>
        <v>1140</v>
      </c>
      <c r="F801" s="108">
        <f t="shared" si="58"/>
        <v>15.64</v>
      </c>
      <c r="G801" s="108">
        <f t="shared" si="58"/>
        <v>20.27</v>
      </c>
      <c r="H801" s="108">
        <f t="shared" si="58"/>
        <v>134.97</v>
      </c>
      <c r="I801" s="231">
        <f t="shared" si="58"/>
        <v>812.9300000000001</v>
      </c>
      <c r="J801" s="231">
        <f t="shared" si="58"/>
        <v>0.18000000000000002</v>
      </c>
      <c r="K801" s="231">
        <f t="shared" si="58"/>
        <v>1.04</v>
      </c>
      <c r="L801" s="231">
        <f t="shared" si="58"/>
        <v>75</v>
      </c>
      <c r="M801" s="231">
        <f t="shared" si="58"/>
        <v>214.27999999999997</v>
      </c>
      <c r="N801" s="231">
        <f t="shared" si="58"/>
        <v>341.55999999999995</v>
      </c>
      <c r="O801" s="231">
        <f t="shared" si="58"/>
        <v>145.71</v>
      </c>
      <c r="P801" s="231">
        <f t="shared" si="58"/>
        <v>6.49</v>
      </c>
      <c r="Q801" s="249"/>
      <c r="R801" s="108">
        <f>SUM(R734+R772+R800)</f>
        <v>1473</v>
      </c>
      <c r="S801" s="108">
        <f>SUM(S734+S772+S800)</f>
        <v>18.94</v>
      </c>
      <c r="T801" s="108">
        <f>SUM(T734+T772+T800)</f>
        <v>23.28</v>
      </c>
      <c r="U801" s="108">
        <f>SUM(U734+U772+U800)</f>
        <v>166.27999999999997</v>
      </c>
      <c r="V801" s="108">
        <f>SUM(V734+V772+V800)</f>
        <v>994.3499999999999</v>
      </c>
      <c r="W801" s="90"/>
      <c r="X801" s="90"/>
      <c r="Y801" s="83"/>
      <c r="Z801" s="68"/>
      <c r="AA801" s="81"/>
      <c r="AB801" s="119"/>
      <c r="AC801" s="81"/>
      <c r="AD801" s="81"/>
      <c r="AE801" s="119"/>
      <c r="AF801" s="119"/>
      <c r="AG801" s="81"/>
      <c r="AH801" s="81"/>
      <c r="AI801" s="119"/>
      <c r="AJ801" s="119"/>
      <c r="AK801" s="81"/>
      <c r="AL801" s="81"/>
      <c r="AM801" s="81"/>
      <c r="AN801" s="81"/>
      <c r="AO801" s="68"/>
      <c r="AP801" s="81"/>
      <c r="AQ801" s="119"/>
      <c r="AR801" s="81"/>
      <c r="AS801" s="81"/>
      <c r="AT801" s="119"/>
      <c r="AU801" s="119"/>
      <c r="AV801" s="81"/>
      <c r="AW801" s="81"/>
      <c r="AX801" s="119"/>
      <c r="AY801" s="119"/>
      <c r="AZ801" s="81"/>
      <c r="BA801" s="81"/>
      <c r="BB801" s="81"/>
      <c r="BC801" s="81"/>
      <c r="BE801" s="108">
        <f aca="true" t="shared" si="59" ref="BE801:BK801">SUM(BE734+BE772+BE800)</f>
        <v>0.21</v>
      </c>
      <c r="BF801" s="108">
        <f t="shared" si="59"/>
        <v>1.24</v>
      </c>
      <c r="BG801" s="108">
        <f t="shared" si="59"/>
        <v>78</v>
      </c>
      <c r="BH801" s="108">
        <f t="shared" si="59"/>
        <v>248.57999999999998</v>
      </c>
      <c r="BI801" s="108">
        <f t="shared" si="59"/>
        <v>342.42</v>
      </c>
      <c r="BJ801" s="108">
        <f t="shared" si="59"/>
        <v>150.98999999999998</v>
      </c>
      <c r="BK801" s="108">
        <f t="shared" si="59"/>
        <v>7.2</v>
      </c>
    </row>
    <row r="802" spans="1:63" ht="15.75" customHeight="1" thickBot="1">
      <c r="A802" s="524" t="s">
        <v>125</v>
      </c>
      <c r="B802" s="524"/>
      <c r="C802" s="524"/>
      <c r="D802" s="199"/>
      <c r="E802" s="200">
        <f>SUM(E86+E160+E248+E343+E411+E482+E569+E642+E707+E801)/10</f>
        <v>1150.8</v>
      </c>
      <c r="F802" s="200">
        <f>SUM(F86+F160+F248+F343+F411+F482+F569+F642+F707+F801)/10</f>
        <v>35.931</v>
      </c>
      <c r="G802" s="200">
        <f>SUM(G86+G160+G248+G343+G411+G482+G569+G642+G707+G801)/10</f>
        <v>32.349999999999994</v>
      </c>
      <c r="H802" s="200">
        <f>SUM(H86+H160+H248+H343+H411+H482+H569+H642+H707+H801)/10</f>
        <v>167.31300000000002</v>
      </c>
      <c r="I802" s="234">
        <f>SUM(I86+I160+I248+I343+I411+I482+I569+I642+I707+I801)/10</f>
        <v>1159.454</v>
      </c>
      <c r="J802" s="234">
        <f>SUM(J86+J160+J248+J343+J411+J482+J569+J642+J707+J801)/10</f>
        <v>9.346100000000002</v>
      </c>
      <c r="K802" s="234">
        <f>SUM(K86+K160+K248+K343+K411+K482+K569+K642+K707+K801)/10</f>
        <v>35.02</v>
      </c>
      <c r="L802" s="234">
        <f>SUM(L86+L160+L248+L343+L411+L482+L569+L642+L707+L801)/10</f>
        <v>147.89600000000002</v>
      </c>
      <c r="M802" s="234">
        <f>SUM(M86+M160+M248+M343+M411+M482+M569+M642+M707+M801)/10</f>
        <v>434.80099999999993</v>
      </c>
      <c r="N802" s="234">
        <f>SUM(N86+N160+N248+N343+N411+N482+N569+N642+N707+N801)/10</f>
        <v>644.6270000000001</v>
      </c>
      <c r="O802" s="234">
        <f>SUM(O86+O160+O248+O343+O411+O482+O569+O642+O707+O801)/10</f>
        <v>183.477</v>
      </c>
      <c r="P802" s="234">
        <f>SUM(P86+P160+P248+P343+P411+P482+P569+P642+P707+P801)/10</f>
        <v>23.647000000000002</v>
      </c>
      <c r="Q802" s="250"/>
      <c r="R802" s="200">
        <f>SUM(R86+R160+R248+R343+R411+R482+R569+R642+R707+R801)/10</f>
        <v>1495.8</v>
      </c>
      <c r="S802" s="200">
        <f>SUM(S86+S160+S248+S343+S411+S482+S569+S642+S707+S801)/10</f>
        <v>44.800999999999995</v>
      </c>
      <c r="T802" s="200">
        <f>SUM(T86+T160+T248+T343+T411+T482+T569+T642+T707+T801)/10</f>
        <v>40.32199999999999</v>
      </c>
      <c r="U802" s="200">
        <f>SUM(U86+U160+U248+U343+U411+U482+U569+U642+U707+U801)/10</f>
        <v>202.96800000000002</v>
      </c>
      <c r="V802" s="200">
        <f>SUM(V86+V160+V248+V343+V411+V482+V569+V642+V707+V801)/10</f>
        <v>1433.2530000000002</v>
      </c>
      <c r="W802" s="90"/>
      <c r="X802" s="90"/>
      <c r="Y802" s="83"/>
      <c r="Z802" s="68"/>
      <c r="AA802" s="81"/>
      <c r="AB802" s="119"/>
      <c r="AC802" s="81"/>
      <c r="AD802" s="81"/>
      <c r="AE802" s="119"/>
      <c r="AF802" s="119"/>
      <c r="AG802" s="81"/>
      <c r="AH802" s="81"/>
      <c r="AI802" s="119"/>
      <c r="AJ802" s="119"/>
      <c r="AK802" s="81"/>
      <c r="AL802" s="81"/>
      <c r="AM802" s="81"/>
      <c r="AN802" s="81"/>
      <c r="AO802" s="68"/>
      <c r="AP802" s="81"/>
      <c r="AQ802" s="119"/>
      <c r="AR802" s="81"/>
      <c r="AS802" s="81"/>
      <c r="AT802" s="119"/>
      <c r="AU802" s="119"/>
      <c r="AV802" s="81"/>
      <c r="AW802" s="81"/>
      <c r="AX802" s="119"/>
      <c r="AY802" s="119"/>
      <c r="AZ802" s="81"/>
      <c r="BA802" s="81"/>
      <c r="BB802" s="81"/>
      <c r="BC802" s="81"/>
      <c r="BE802" s="200">
        <f>SUM(BE86+BE160+BE248+BE343+BE411+BE482+BE569+BE642+BE707+BE801)/10</f>
        <v>9.4027</v>
      </c>
      <c r="BF802" s="200">
        <f>SUM(BF86+BF160+BF248+BF343+BF411+BF482+BF569+BF642+BF707+BF801)/10</f>
        <v>46.956</v>
      </c>
      <c r="BG802" s="200">
        <f>SUM(BG86+BG160+BG248+BG343+BG411+BG482+BG569+BG642+BG707+BG801)/10</f>
        <v>174.204</v>
      </c>
      <c r="BH802" s="200">
        <f>SUM(BH86+BH160+BH248+BH343+BH411+BH482+BH569+BH642+BH707+BH801)/10</f>
        <v>505.43899999999996</v>
      </c>
      <c r="BI802" s="200">
        <f>SUM(BI86+BI160+BI248+BI343+BI411+BI482+BI569+BI642+BI707+BI801)/10</f>
        <v>717.07</v>
      </c>
      <c r="BJ802" s="200">
        <f>SUM(BJ86+BJ160+BJ248+BJ343+BJ411+BJ482+BJ569+BJ642+BJ707+BJ801)/10</f>
        <v>209.24900000000002</v>
      </c>
      <c r="BK802" s="200">
        <f>SUM(BK86+BK160+BK248+BK343+BK411+BK482+BK569+BK642+BK707+BK801)/10</f>
        <v>25.048000000000002</v>
      </c>
    </row>
    <row r="803" spans="1:63" ht="15.75" customHeight="1">
      <c r="A803" s="193"/>
      <c r="B803" s="193"/>
      <c r="C803" s="193"/>
      <c r="D803" s="141"/>
      <c r="E803" s="141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1"/>
      <c r="R803" s="141"/>
      <c r="S803" s="142"/>
      <c r="T803" s="142"/>
      <c r="U803" s="201"/>
      <c r="V803" s="201"/>
      <c r="W803" s="90"/>
      <c r="X803" s="90"/>
      <c r="Y803" s="83"/>
      <c r="Z803" s="68"/>
      <c r="AA803" s="81"/>
      <c r="AB803" s="119"/>
      <c r="AC803" s="81"/>
      <c r="AD803" s="81"/>
      <c r="AE803" s="119"/>
      <c r="AF803" s="119"/>
      <c r="AG803" s="81"/>
      <c r="AH803" s="81"/>
      <c r="AI803" s="119"/>
      <c r="AJ803" s="119"/>
      <c r="AK803" s="81"/>
      <c r="AL803" s="81"/>
      <c r="AM803" s="81"/>
      <c r="AN803" s="81"/>
      <c r="AO803" s="68"/>
      <c r="AP803" s="81"/>
      <c r="AQ803" s="119"/>
      <c r="AR803" s="81"/>
      <c r="AS803" s="81"/>
      <c r="AT803" s="119"/>
      <c r="AU803" s="119"/>
      <c r="AV803" s="81"/>
      <c r="AW803" s="81"/>
      <c r="AX803" s="119"/>
      <c r="AY803" s="119"/>
      <c r="AZ803" s="81"/>
      <c r="BA803" s="81"/>
      <c r="BB803" s="81"/>
      <c r="BC803" s="81"/>
      <c r="BE803" s="142"/>
      <c r="BF803" s="142"/>
      <c r="BG803" s="142"/>
      <c r="BH803" s="142"/>
      <c r="BI803" s="142"/>
      <c r="BJ803" s="142"/>
      <c r="BK803" s="142"/>
    </row>
    <row r="804" spans="1:63" s="205" customFormat="1" ht="16.5" customHeight="1">
      <c r="A804" s="201"/>
      <c r="B804" s="201"/>
      <c r="C804" s="201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69"/>
      <c r="V804" s="69"/>
      <c r="W804" s="525" t="s">
        <v>125</v>
      </c>
      <c r="X804" s="525"/>
      <c r="Y804" s="525"/>
      <c r="Z804" s="202"/>
      <c r="AA804" s="202"/>
      <c r="AB804" s="203"/>
      <c r="AC804" s="204"/>
      <c r="AD804" s="204"/>
      <c r="AE804" s="203"/>
      <c r="AF804" s="203"/>
      <c r="AG804" s="204"/>
      <c r="AH804" s="204"/>
      <c r="AI804" s="203"/>
      <c r="AJ804" s="203"/>
      <c r="AK804" s="204"/>
      <c r="AL804" s="204"/>
      <c r="AM804" s="204"/>
      <c r="AN804" s="204"/>
      <c r="AO804" s="202"/>
      <c r="AP804" s="202"/>
      <c r="AQ804" s="203"/>
      <c r="AR804" s="204"/>
      <c r="AS804" s="204"/>
      <c r="AT804" s="203"/>
      <c r="AU804" s="203"/>
      <c r="AV804" s="204"/>
      <c r="AW804" s="204"/>
      <c r="AX804" s="203"/>
      <c r="AY804" s="203"/>
      <c r="AZ804" s="204"/>
      <c r="BA804" s="204"/>
      <c r="BB804" s="204"/>
      <c r="BC804" s="204"/>
      <c r="BE804" s="201"/>
      <c r="BF804" s="201"/>
      <c r="BG804" s="201"/>
      <c r="BH804" s="201"/>
      <c r="BI804" s="201"/>
      <c r="BJ804" s="201"/>
      <c r="BK804" s="201"/>
    </row>
    <row r="805" spans="1:63" ht="12.75" customHeight="1" hidden="1">
      <c r="A805" s="201"/>
      <c r="B805" s="201"/>
      <c r="C805" s="201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W805" s="142"/>
      <c r="X805" s="142"/>
      <c r="Y805" s="201"/>
      <c r="Z805" s="206"/>
      <c r="AA805" s="81"/>
      <c r="AB805" s="81"/>
      <c r="AC805" s="206"/>
      <c r="AD805" s="206"/>
      <c r="AE805" s="81"/>
      <c r="AF805" s="81"/>
      <c r="AG805" s="206"/>
      <c r="AH805" s="206"/>
      <c r="AI805" s="81"/>
      <c r="AJ805" s="81"/>
      <c r="AK805" s="206"/>
      <c r="AL805" s="206"/>
      <c r="AM805" s="206"/>
      <c r="AN805" s="206"/>
      <c r="AQ805" s="81"/>
      <c r="AR805" s="206"/>
      <c r="AS805" s="206"/>
      <c r="AT805" s="81"/>
      <c r="AU805" s="81"/>
      <c r="AV805" s="206"/>
      <c r="AW805" s="206"/>
      <c r="AX805" s="81"/>
      <c r="AY805" s="81"/>
      <c r="AZ805" s="206"/>
      <c r="BA805" s="206"/>
      <c r="BB805" s="206"/>
      <c r="BC805" s="206"/>
      <c r="BE805" s="201"/>
      <c r="BF805" s="201"/>
      <c r="BG805" s="201"/>
      <c r="BH805" s="201"/>
      <c r="BI805" s="201"/>
      <c r="BJ805" s="201"/>
      <c r="BK805" s="201"/>
    </row>
    <row r="806" spans="1:63" ht="12.75" customHeight="1" hidden="1">
      <c r="A806" s="141" t="s">
        <v>114</v>
      </c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W806" s="142"/>
      <c r="X806" s="142"/>
      <c r="Y806" s="141"/>
      <c r="Z806" s="68"/>
      <c r="AA806" s="81"/>
      <c r="AB806" s="81"/>
      <c r="AC806" s="68"/>
      <c r="AD806" s="68"/>
      <c r="AE806" s="81"/>
      <c r="AF806" s="81"/>
      <c r="AG806" s="68"/>
      <c r="AH806" s="68"/>
      <c r="AI806" s="81"/>
      <c r="AJ806" s="81"/>
      <c r="AK806" s="68"/>
      <c r="AL806" s="68"/>
      <c r="AM806" s="68"/>
      <c r="AN806" s="68"/>
      <c r="AQ806" s="81"/>
      <c r="AR806" s="68"/>
      <c r="AS806" s="68"/>
      <c r="AT806" s="81"/>
      <c r="AU806" s="81"/>
      <c r="AV806" s="68"/>
      <c r="AW806" s="68"/>
      <c r="AX806" s="81"/>
      <c r="AY806" s="81"/>
      <c r="AZ806" s="68"/>
      <c r="BA806" s="68"/>
      <c r="BB806" s="68"/>
      <c r="BC806" s="68"/>
      <c r="BE806" s="141"/>
      <c r="BF806" s="141"/>
      <c r="BG806" s="141"/>
      <c r="BH806" s="141"/>
      <c r="BI806" s="141"/>
      <c r="BJ806" s="141"/>
      <c r="BK806" s="141"/>
    </row>
    <row r="807" spans="1:63" ht="18.75" customHeight="1">
      <c r="A807" s="207"/>
      <c r="B807" s="207" t="s">
        <v>334</v>
      </c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  <c r="N807" s="207"/>
      <c r="O807" s="207"/>
      <c r="P807" s="207"/>
      <c r="Q807" s="207"/>
      <c r="R807" s="207"/>
      <c r="S807" s="526" t="s">
        <v>120</v>
      </c>
      <c r="T807" s="526"/>
      <c r="U807" s="526"/>
      <c r="V807" s="208"/>
      <c r="W807" s="142"/>
      <c r="X807" s="142"/>
      <c r="Y807" s="141"/>
      <c r="Z807" s="68"/>
      <c r="AA807" s="81"/>
      <c r="AB807" s="81"/>
      <c r="AC807" s="68"/>
      <c r="AD807" s="68"/>
      <c r="AE807" s="81"/>
      <c r="AF807" s="81"/>
      <c r="AG807" s="68"/>
      <c r="AH807" s="68"/>
      <c r="AI807" s="81"/>
      <c r="AJ807" s="81"/>
      <c r="AK807" s="68"/>
      <c r="AL807" s="68"/>
      <c r="AM807" s="68"/>
      <c r="AN807" s="68"/>
      <c r="AQ807" s="81"/>
      <c r="AR807" s="68"/>
      <c r="AS807" s="68"/>
      <c r="AT807" s="81"/>
      <c r="AU807" s="81"/>
      <c r="AV807" s="68"/>
      <c r="AW807" s="68"/>
      <c r="AX807" s="81"/>
      <c r="AY807" s="81"/>
      <c r="AZ807" s="68"/>
      <c r="BA807" s="68"/>
      <c r="BB807" s="68"/>
      <c r="BC807" s="68"/>
      <c r="BE807" s="207"/>
      <c r="BF807" s="207"/>
      <c r="BG807" s="207"/>
      <c r="BH807" s="207"/>
      <c r="BI807" s="207"/>
      <c r="BJ807" s="207"/>
      <c r="BK807" s="207"/>
    </row>
    <row r="808" spans="1:63" ht="16.5" customHeight="1">
      <c r="A808" s="207"/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  <c r="N808" s="207"/>
      <c r="O808" s="207"/>
      <c r="P808" s="207"/>
      <c r="Q808" s="207"/>
      <c r="R808" s="207"/>
      <c r="S808" s="207"/>
      <c r="T808" s="207"/>
      <c r="U808" s="207"/>
      <c r="V808" s="208"/>
      <c r="W808" s="142"/>
      <c r="X808" s="142"/>
      <c r="Y808" s="141"/>
      <c r="Z808" s="68"/>
      <c r="AA808" s="81"/>
      <c r="AB808" s="81"/>
      <c r="AC808" s="68"/>
      <c r="AD808" s="68"/>
      <c r="AE808" s="81"/>
      <c r="AF808" s="81"/>
      <c r="AG808" s="68"/>
      <c r="AH808" s="68"/>
      <c r="AI808" s="81"/>
      <c r="AJ808" s="81"/>
      <c r="AK808" s="68"/>
      <c r="AL808" s="68"/>
      <c r="AM808" s="68"/>
      <c r="AN808" s="68"/>
      <c r="AQ808" s="81"/>
      <c r="AR808" s="68"/>
      <c r="AS808" s="68"/>
      <c r="AT808" s="81"/>
      <c r="AU808" s="81"/>
      <c r="AV808" s="68"/>
      <c r="AW808" s="68"/>
      <c r="AX808" s="81"/>
      <c r="AY808" s="81"/>
      <c r="AZ808" s="68"/>
      <c r="BA808" s="68"/>
      <c r="BB808" s="68"/>
      <c r="BC808" s="68"/>
      <c r="BE808" s="207"/>
      <c r="BF808" s="207"/>
      <c r="BG808" s="207"/>
      <c r="BH808" s="207"/>
      <c r="BI808" s="207"/>
      <c r="BJ808" s="207"/>
      <c r="BK808" s="207"/>
    </row>
    <row r="809" spans="1:63" ht="15.75" customHeight="1">
      <c r="A809" s="207"/>
      <c r="B809" s="207" t="s">
        <v>56</v>
      </c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7"/>
      <c r="O809" s="207"/>
      <c r="P809" s="207"/>
      <c r="Q809" s="207"/>
      <c r="R809" s="207"/>
      <c r="S809" s="207" t="s">
        <v>367</v>
      </c>
      <c r="T809" s="207"/>
      <c r="U809" s="207"/>
      <c r="V809" s="208"/>
      <c r="W809" s="201"/>
      <c r="X809" s="201"/>
      <c r="AA809" s="206"/>
      <c r="AB809" s="206"/>
      <c r="AE809" s="206"/>
      <c r="AF809" s="206"/>
      <c r="AI809" s="206"/>
      <c r="AJ809" s="206"/>
      <c r="AQ809" s="206"/>
      <c r="AT809" s="206"/>
      <c r="AU809" s="206"/>
      <c r="AX809" s="206"/>
      <c r="AY809" s="206"/>
      <c r="BE809" s="207"/>
      <c r="BF809" s="207"/>
      <c r="BG809" s="207"/>
      <c r="BH809" s="207"/>
      <c r="BI809" s="207"/>
      <c r="BJ809" s="207"/>
      <c r="BK809" s="207"/>
    </row>
    <row r="810" spans="1:63" ht="18.75" customHeight="1">
      <c r="A810" s="207"/>
      <c r="B810" s="207" t="s">
        <v>57</v>
      </c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  <c r="O810" s="207"/>
      <c r="P810" s="207"/>
      <c r="Q810" s="207"/>
      <c r="R810" s="207"/>
      <c r="S810" s="526" t="s">
        <v>335</v>
      </c>
      <c r="T810" s="526"/>
      <c r="U810" s="526"/>
      <c r="V810" s="526"/>
      <c r="W810" s="201"/>
      <c r="X810" s="201"/>
      <c r="AA810" s="206"/>
      <c r="AB810" s="206"/>
      <c r="AE810" s="206"/>
      <c r="AF810" s="206"/>
      <c r="AI810" s="206"/>
      <c r="AJ810" s="206"/>
      <c r="AQ810" s="206"/>
      <c r="AT810" s="206"/>
      <c r="AU810" s="206"/>
      <c r="AX810" s="206"/>
      <c r="AY810" s="206"/>
      <c r="BE810" s="207"/>
      <c r="BF810" s="207"/>
      <c r="BG810" s="207"/>
      <c r="BH810" s="207"/>
      <c r="BI810" s="207"/>
      <c r="BJ810" s="207"/>
      <c r="BK810" s="207"/>
    </row>
    <row r="811" spans="1:63" ht="22.5" customHeight="1">
      <c r="A811" s="207"/>
      <c r="B811" s="207" t="s">
        <v>58</v>
      </c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7"/>
      <c r="P811" s="207"/>
      <c r="Q811" s="207"/>
      <c r="R811" s="207"/>
      <c r="S811" s="526" t="s">
        <v>58</v>
      </c>
      <c r="T811" s="526"/>
      <c r="U811" s="526"/>
      <c r="V811" s="526"/>
      <c r="W811" s="201"/>
      <c r="X811" s="201"/>
      <c r="AA811" s="206"/>
      <c r="AB811" s="206"/>
      <c r="AE811" s="206"/>
      <c r="AF811" s="206"/>
      <c r="AI811" s="206"/>
      <c r="AJ811" s="206"/>
      <c r="AQ811" s="206"/>
      <c r="AT811" s="206"/>
      <c r="AU811" s="206"/>
      <c r="AX811" s="206"/>
      <c r="AY811" s="206"/>
      <c r="BE811" s="207"/>
      <c r="BF811" s="207"/>
      <c r="BG811" s="207"/>
      <c r="BH811" s="207"/>
      <c r="BI811" s="207"/>
      <c r="BJ811" s="207"/>
      <c r="BK811" s="207"/>
    </row>
    <row r="812" spans="1:63" ht="21" customHeight="1">
      <c r="A812" s="519" t="s">
        <v>366</v>
      </c>
      <c r="B812" s="520"/>
      <c r="C812" s="520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7"/>
      <c r="O812" s="207"/>
      <c r="P812" s="207"/>
      <c r="Q812" s="207"/>
      <c r="R812" s="207"/>
      <c r="S812" s="526" t="s">
        <v>365</v>
      </c>
      <c r="T812" s="526"/>
      <c r="U812" s="526"/>
      <c r="V812" s="526"/>
      <c r="W812" s="201"/>
      <c r="X812" s="201"/>
      <c r="AA812" s="206"/>
      <c r="AB812" s="206"/>
      <c r="AE812" s="206"/>
      <c r="AF812" s="206"/>
      <c r="AI812" s="206"/>
      <c r="AJ812" s="206"/>
      <c r="AQ812" s="206"/>
      <c r="AT812" s="206"/>
      <c r="AU812" s="206"/>
      <c r="AX812" s="206"/>
      <c r="AY812" s="206"/>
      <c r="BE812" s="207"/>
      <c r="BF812" s="207"/>
      <c r="BG812" s="207"/>
      <c r="BH812" s="207"/>
      <c r="BI812" s="207"/>
      <c r="BJ812" s="207"/>
      <c r="BK812" s="207"/>
    </row>
    <row r="813" spans="1:63" ht="15.75" customHeight="1">
      <c r="A813" s="207"/>
      <c r="B813" s="207" t="s">
        <v>59</v>
      </c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  <c r="N813" s="207"/>
      <c r="O813" s="207"/>
      <c r="P813" s="207"/>
      <c r="Q813" s="207"/>
      <c r="R813" s="207"/>
      <c r="S813" s="526" t="s">
        <v>59</v>
      </c>
      <c r="T813" s="526"/>
      <c r="U813" s="526"/>
      <c r="V813" s="526"/>
      <c r="W813" s="141"/>
      <c r="X813" s="141"/>
      <c r="AA813" s="68"/>
      <c r="AB813" s="68"/>
      <c r="AE813" s="68"/>
      <c r="AF813" s="68"/>
      <c r="AI813" s="68"/>
      <c r="AJ813" s="68"/>
      <c r="AQ813" s="68"/>
      <c r="AT813" s="68"/>
      <c r="AU813" s="68"/>
      <c r="AX813" s="68"/>
      <c r="AY813" s="68"/>
      <c r="BE813" s="207"/>
      <c r="BF813" s="207"/>
      <c r="BG813" s="207"/>
      <c r="BH813" s="207"/>
      <c r="BI813" s="207"/>
      <c r="BJ813" s="207"/>
      <c r="BK813" s="207"/>
    </row>
    <row r="814" spans="1:87" s="70" customFormat="1" ht="15.75" customHeight="1">
      <c r="A814" s="207"/>
      <c r="B814" s="207" t="s">
        <v>336</v>
      </c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7"/>
      <c r="O814" s="207"/>
      <c r="P814" s="207"/>
      <c r="Q814" s="207"/>
      <c r="R814" s="207"/>
      <c r="S814" s="207" t="s">
        <v>337</v>
      </c>
      <c r="T814" s="207"/>
      <c r="U814" s="207"/>
      <c r="V814" s="207"/>
      <c r="W814" s="208"/>
      <c r="X814" s="208"/>
      <c r="Y814" s="208"/>
      <c r="Z814" s="208"/>
      <c r="AA814" s="81"/>
      <c r="AB814" s="81"/>
      <c r="AC814" s="209"/>
      <c r="AD814" s="209"/>
      <c r="AE814" s="81"/>
      <c r="AF814" s="81"/>
      <c r="AG814" s="209"/>
      <c r="AH814" s="209"/>
      <c r="AI814" s="81"/>
      <c r="AJ814" s="81"/>
      <c r="AK814" s="209"/>
      <c r="AL814" s="209"/>
      <c r="AM814" s="209"/>
      <c r="AN814" s="209"/>
      <c r="AO814" s="209"/>
      <c r="AP814" s="209"/>
      <c r="AQ814" s="81"/>
      <c r="AR814" s="209"/>
      <c r="AS814" s="209"/>
      <c r="AT814" s="81"/>
      <c r="AU814" s="81"/>
      <c r="AV814" s="209"/>
      <c r="AW814" s="209"/>
      <c r="AX814" s="81"/>
      <c r="AY814" s="81"/>
      <c r="AZ814" s="209"/>
      <c r="BA814" s="209"/>
      <c r="BB814" s="209"/>
      <c r="BC814" s="209"/>
      <c r="BD814" s="210"/>
      <c r="BE814" s="207"/>
      <c r="BF814" s="207"/>
      <c r="BG814" s="207"/>
      <c r="BH814" s="207"/>
      <c r="BI814" s="207"/>
      <c r="BJ814" s="207"/>
      <c r="BK814" s="207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  <c r="CA814" s="69"/>
      <c r="CB814" s="69"/>
      <c r="CC814" s="69"/>
      <c r="CD814" s="69"/>
      <c r="CE814" s="69"/>
      <c r="CF814" s="69"/>
      <c r="CG814" s="69"/>
      <c r="CH814" s="69"/>
      <c r="CI814" s="69"/>
    </row>
    <row r="815" spans="1:87" s="70" customFormat="1" ht="15.75" customHeight="1">
      <c r="A815" s="519" t="s">
        <v>364</v>
      </c>
      <c r="B815" s="520"/>
      <c r="C815" s="520"/>
      <c r="D815" s="520"/>
      <c r="E815" s="520"/>
      <c r="F815" s="207"/>
      <c r="G815" s="207"/>
      <c r="H815" s="207"/>
      <c r="I815" s="207"/>
      <c r="J815" s="207"/>
      <c r="K815" s="207"/>
      <c r="L815" s="207"/>
      <c r="M815" s="207"/>
      <c r="N815" s="207"/>
      <c r="O815" s="207"/>
      <c r="P815" s="207"/>
      <c r="Q815" s="207"/>
      <c r="R815" s="207"/>
      <c r="S815" s="526" t="s">
        <v>363</v>
      </c>
      <c r="T815" s="526"/>
      <c r="U815" s="526"/>
      <c r="V815" s="526"/>
      <c r="W815" s="208"/>
      <c r="X815" s="208"/>
      <c r="Y815" s="208"/>
      <c r="Z815" s="208"/>
      <c r="AA815" s="81"/>
      <c r="AB815" s="81"/>
      <c r="AC815" s="209"/>
      <c r="AD815" s="209"/>
      <c r="AE815" s="81"/>
      <c r="AF815" s="81"/>
      <c r="AG815" s="209"/>
      <c r="AH815" s="209"/>
      <c r="AI815" s="81"/>
      <c r="AJ815" s="81"/>
      <c r="AK815" s="209"/>
      <c r="AL815" s="209"/>
      <c r="AM815" s="209"/>
      <c r="AN815" s="209"/>
      <c r="AO815" s="209"/>
      <c r="AP815" s="209"/>
      <c r="AQ815" s="81"/>
      <c r="AR815" s="209"/>
      <c r="AS815" s="209"/>
      <c r="AT815" s="81"/>
      <c r="AU815" s="81"/>
      <c r="AV815" s="209"/>
      <c r="AW815" s="209"/>
      <c r="AX815" s="81"/>
      <c r="AY815" s="81"/>
      <c r="AZ815" s="209"/>
      <c r="BA815" s="209"/>
      <c r="BB815" s="209"/>
      <c r="BC815" s="209"/>
      <c r="BD815" s="210"/>
      <c r="BE815" s="207"/>
      <c r="BF815" s="207"/>
      <c r="BG815" s="207"/>
      <c r="BH815" s="207"/>
      <c r="BI815" s="207"/>
      <c r="BJ815" s="207"/>
      <c r="BK815" s="207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  <c r="CA815" s="69"/>
      <c r="CB815" s="69"/>
      <c r="CC815" s="69"/>
      <c r="CD815" s="69"/>
      <c r="CE815" s="69"/>
      <c r="CF815" s="69"/>
      <c r="CG815" s="69"/>
      <c r="CH815" s="69"/>
      <c r="CI815" s="69"/>
    </row>
    <row r="816" spans="1:63" ht="15.75" customHeight="1">
      <c r="A816" s="207"/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  <c r="N816" s="207"/>
      <c r="O816" s="207"/>
      <c r="P816" s="207"/>
      <c r="Q816" s="207"/>
      <c r="R816" s="207"/>
      <c r="S816" s="207"/>
      <c r="T816" s="207"/>
      <c r="U816" s="207"/>
      <c r="V816" s="208"/>
      <c r="W816" s="208"/>
      <c r="X816" s="208"/>
      <c r="Y816" s="208"/>
      <c r="Z816" s="208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  <c r="AW816" s="209"/>
      <c r="AX816" s="209"/>
      <c r="AY816" s="209"/>
      <c r="AZ816" s="209"/>
      <c r="BA816" s="209"/>
      <c r="BB816" s="209"/>
      <c r="BC816" s="209"/>
      <c r="BD816" s="210"/>
      <c r="BE816" s="207"/>
      <c r="BF816" s="207"/>
      <c r="BG816" s="207"/>
      <c r="BH816" s="207"/>
      <c r="BI816" s="207"/>
      <c r="BJ816" s="207"/>
      <c r="BK816" s="207"/>
    </row>
    <row r="817" spans="1:63" ht="15.75" customHeight="1">
      <c r="A817" s="207"/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  <c r="O817" s="207"/>
      <c r="P817" s="207"/>
      <c r="Q817" s="207"/>
      <c r="R817" s="207"/>
      <c r="S817" s="207"/>
      <c r="T817" s="207"/>
      <c r="U817" s="207"/>
      <c r="V817" s="208"/>
      <c r="W817" s="208"/>
      <c r="X817" s="208"/>
      <c r="Y817" s="208"/>
      <c r="Z817" s="208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  <c r="AW817" s="209"/>
      <c r="AX817" s="209"/>
      <c r="AY817" s="209"/>
      <c r="AZ817" s="209"/>
      <c r="BA817" s="209"/>
      <c r="BB817" s="209"/>
      <c r="BC817" s="209"/>
      <c r="BD817" s="210"/>
      <c r="BE817" s="207"/>
      <c r="BF817" s="207"/>
      <c r="BG817" s="207"/>
      <c r="BH817" s="207"/>
      <c r="BI817" s="207"/>
      <c r="BJ817" s="207"/>
      <c r="BK817" s="207"/>
    </row>
    <row r="818" spans="1:63" ht="15.75" customHeight="1">
      <c r="A818" s="207"/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7"/>
      <c r="O818" s="207"/>
      <c r="P818" s="207"/>
      <c r="Q818" s="207"/>
      <c r="R818" s="207"/>
      <c r="S818" s="207"/>
      <c r="T818" s="207"/>
      <c r="U818" s="207"/>
      <c r="V818" s="208"/>
      <c r="W818" s="208"/>
      <c r="X818" s="208"/>
      <c r="Y818" s="208"/>
      <c r="Z818" s="208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10"/>
      <c r="BE818" s="207"/>
      <c r="BF818" s="207"/>
      <c r="BG818" s="207"/>
      <c r="BH818" s="207"/>
      <c r="BI818" s="207"/>
      <c r="BJ818" s="207"/>
      <c r="BK818" s="207"/>
    </row>
    <row r="819" spans="1:63" ht="15.75" customHeight="1">
      <c r="A819" s="207"/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  <c r="N819" s="207"/>
      <c r="O819" s="207"/>
      <c r="P819" s="207"/>
      <c r="Q819" s="207"/>
      <c r="R819" s="207"/>
      <c r="S819" s="207"/>
      <c r="T819" s="207"/>
      <c r="U819" s="207"/>
      <c r="V819" s="208"/>
      <c r="W819" s="208"/>
      <c r="X819" s="208"/>
      <c r="Y819" s="208"/>
      <c r="Z819" s="208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  <c r="AW819" s="209"/>
      <c r="AX819" s="209"/>
      <c r="AY819" s="209"/>
      <c r="AZ819" s="209"/>
      <c r="BA819" s="209"/>
      <c r="BB819" s="209"/>
      <c r="BC819" s="209"/>
      <c r="BD819" s="210"/>
      <c r="BE819" s="207"/>
      <c r="BF819" s="207"/>
      <c r="BG819" s="207"/>
      <c r="BH819" s="207"/>
      <c r="BI819" s="207"/>
      <c r="BJ819" s="207"/>
      <c r="BK819" s="207"/>
    </row>
    <row r="820" spans="1:63" ht="15.75" customHeight="1">
      <c r="A820" s="207"/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7"/>
      <c r="P820" s="207"/>
      <c r="Q820" s="207"/>
      <c r="R820" s="207"/>
      <c r="S820" s="207"/>
      <c r="T820" s="207"/>
      <c r="U820" s="207"/>
      <c r="V820" s="208"/>
      <c r="W820" s="208"/>
      <c r="X820" s="208"/>
      <c r="Y820" s="208"/>
      <c r="Z820" s="208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  <c r="AW820" s="209"/>
      <c r="AX820" s="209"/>
      <c r="AY820" s="209"/>
      <c r="AZ820" s="209"/>
      <c r="BA820" s="209"/>
      <c r="BB820" s="209"/>
      <c r="BC820" s="209"/>
      <c r="BD820" s="210"/>
      <c r="BE820" s="207"/>
      <c r="BF820" s="207"/>
      <c r="BG820" s="207"/>
      <c r="BH820" s="207"/>
      <c r="BI820" s="207"/>
      <c r="BJ820" s="207"/>
      <c r="BK820" s="207"/>
    </row>
    <row r="821" spans="1:63" ht="15.75" customHeight="1">
      <c r="A821" s="207"/>
      <c r="B821" s="207"/>
      <c r="C821" s="207"/>
      <c r="D821" s="207"/>
      <c r="E821" s="207"/>
      <c r="F821" s="207"/>
      <c r="G821" s="207" t="s">
        <v>60</v>
      </c>
      <c r="H821" s="207"/>
      <c r="I821" s="207"/>
      <c r="J821" s="207"/>
      <c r="K821" s="207"/>
      <c r="L821" s="207"/>
      <c r="M821" s="207"/>
      <c r="N821" s="207"/>
      <c r="O821" s="207"/>
      <c r="P821" s="207"/>
      <c r="Q821" s="207"/>
      <c r="R821" s="207"/>
      <c r="S821" s="207"/>
      <c r="T821" s="207"/>
      <c r="U821" s="207"/>
      <c r="V821" s="208"/>
      <c r="W821" s="207"/>
      <c r="X821" s="207"/>
      <c r="Y821" s="207"/>
      <c r="Z821" s="207"/>
      <c r="AA821" s="207"/>
      <c r="AB821" s="207"/>
      <c r="AC821" s="207"/>
      <c r="AD821" s="207"/>
      <c r="AE821" s="207"/>
      <c r="AF821" s="207"/>
      <c r="AG821" s="207"/>
      <c r="AH821" s="207"/>
      <c r="AI821" s="207"/>
      <c r="AJ821" s="207"/>
      <c r="AK821" s="207"/>
      <c r="AL821" s="207"/>
      <c r="AM821" s="207"/>
      <c r="AN821" s="207"/>
      <c r="AO821" s="207"/>
      <c r="AP821" s="207"/>
      <c r="AQ821" s="207"/>
      <c r="AR821" s="207"/>
      <c r="AS821" s="207"/>
      <c r="AT821" s="207"/>
      <c r="AU821" s="207"/>
      <c r="AV821" s="207"/>
      <c r="AW821" s="207"/>
      <c r="AX821" s="207"/>
      <c r="AY821" s="207"/>
      <c r="AZ821" s="207"/>
      <c r="BA821" s="207"/>
      <c r="BB821" s="207"/>
      <c r="BC821" s="207"/>
      <c r="BD821" s="207"/>
      <c r="BE821" s="207"/>
      <c r="BF821" s="207"/>
      <c r="BG821" s="207"/>
      <c r="BH821" s="207"/>
      <c r="BI821" s="207"/>
      <c r="BJ821" s="207"/>
      <c r="BK821" s="207"/>
    </row>
    <row r="822" spans="1:63" ht="15.75" customHeight="1">
      <c r="A822" s="207"/>
      <c r="B822" s="207"/>
      <c r="C822" s="207"/>
      <c r="D822" s="207"/>
      <c r="E822" s="207"/>
      <c r="F822" s="207"/>
      <c r="G822" s="207" t="s">
        <v>338</v>
      </c>
      <c r="H822" s="207"/>
      <c r="I822" s="207"/>
      <c r="J822" s="207"/>
      <c r="K822" s="207"/>
      <c r="L822" s="207"/>
      <c r="M822" s="207"/>
      <c r="N822" s="207"/>
      <c r="O822" s="207"/>
      <c r="P822" s="207"/>
      <c r="Q822" s="207"/>
      <c r="R822" s="207"/>
      <c r="S822" s="207"/>
      <c r="T822" s="207"/>
      <c r="U822" s="207"/>
      <c r="V822" s="208"/>
      <c r="W822" s="208"/>
      <c r="X822" s="208"/>
      <c r="Y822" s="208"/>
      <c r="Z822" s="208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  <c r="AW822" s="209"/>
      <c r="AX822" s="209"/>
      <c r="AY822" s="209"/>
      <c r="AZ822" s="209"/>
      <c r="BA822" s="209"/>
      <c r="BB822" s="209"/>
      <c r="BC822" s="209"/>
      <c r="BD822" s="210"/>
      <c r="BE822" s="207"/>
      <c r="BF822" s="207"/>
      <c r="BG822" s="207"/>
      <c r="BH822" s="207"/>
      <c r="BI822" s="207"/>
      <c r="BJ822" s="207"/>
      <c r="BK822" s="207"/>
    </row>
    <row r="823" spans="1:63" ht="15.75" customHeight="1">
      <c r="A823" s="207"/>
      <c r="B823" s="207"/>
      <c r="C823" s="207"/>
      <c r="D823" s="207"/>
      <c r="E823" s="207"/>
      <c r="F823" s="207"/>
      <c r="G823" s="207" t="s">
        <v>368</v>
      </c>
      <c r="H823" s="207"/>
      <c r="I823" s="207"/>
      <c r="J823" s="207"/>
      <c r="K823" s="207"/>
      <c r="L823" s="207"/>
      <c r="M823" s="207"/>
      <c r="N823" s="207"/>
      <c r="O823" s="207"/>
      <c r="P823" s="207"/>
      <c r="Q823" s="207"/>
      <c r="R823" s="207"/>
      <c r="S823" s="207"/>
      <c r="T823" s="207"/>
      <c r="U823" s="207"/>
      <c r="V823" s="208"/>
      <c r="W823" s="208"/>
      <c r="X823" s="208"/>
      <c r="Y823" s="208"/>
      <c r="Z823" s="208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  <c r="AW823" s="209"/>
      <c r="AX823" s="209"/>
      <c r="AY823" s="209"/>
      <c r="AZ823" s="209"/>
      <c r="BA823" s="209"/>
      <c r="BB823" s="209"/>
      <c r="BC823" s="209"/>
      <c r="BD823" s="210"/>
      <c r="BE823" s="207"/>
      <c r="BF823" s="207"/>
      <c r="BG823" s="207"/>
      <c r="BH823" s="207"/>
      <c r="BI823" s="207"/>
      <c r="BJ823" s="207"/>
      <c r="BK823" s="207"/>
    </row>
    <row r="824" spans="1:63" ht="15.75" customHeight="1">
      <c r="A824" s="207"/>
      <c r="B824" s="207"/>
      <c r="C824" s="207"/>
      <c r="D824" s="207"/>
      <c r="E824" s="207"/>
      <c r="F824" s="207"/>
      <c r="G824" s="207" t="s">
        <v>61</v>
      </c>
      <c r="H824" s="207"/>
      <c r="I824" s="207"/>
      <c r="J824" s="207"/>
      <c r="K824" s="207"/>
      <c r="L824" s="207"/>
      <c r="M824" s="207"/>
      <c r="N824" s="207"/>
      <c r="O824" s="207"/>
      <c r="P824" s="207"/>
      <c r="Q824" s="207"/>
      <c r="R824" s="207"/>
      <c r="S824" s="207"/>
      <c r="T824" s="207"/>
      <c r="U824" s="207"/>
      <c r="V824" s="208"/>
      <c r="W824" s="208"/>
      <c r="X824" s="208"/>
      <c r="Y824" s="208"/>
      <c r="Z824" s="208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  <c r="AW824" s="209"/>
      <c r="AX824" s="209"/>
      <c r="AY824" s="209"/>
      <c r="AZ824" s="209"/>
      <c r="BA824" s="209"/>
      <c r="BB824" s="209"/>
      <c r="BC824" s="209"/>
      <c r="BD824" s="210"/>
      <c r="BE824" s="207"/>
      <c r="BF824" s="207"/>
      <c r="BG824" s="207"/>
      <c r="BH824" s="207"/>
      <c r="BI824" s="207"/>
      <c r="BJ824" s="207"/>
      <c r="BK824" s="207"/>
    </row>
    <row r="825" spans="1:63" ht="15.75" customHeight="1">
      <c r="A825" s="207"/>
      <c r="B825" s="207"/>
      <c r="C825" s="207"/>
      <c r="D825" s="207"/>
      <c r="E825" s="207"/>
      <c r="F825" s="207"/>
      <c r="G825" s="207" t="s">
        <v>62</v>
      </c>
      <c r="H825" s="207"/>
      <c r="I825" s="207"/>
      <c r="J825" s="207"/>
      <c r="K825" s="207"/>
      <c r="L825" s="207"/>
      <c r="M825" s="207"/>
      <c r="N825" s="207"/>
      <c r="O825" s="207"/>
      <c r="P825" s="207"/>
      <c r="Q825" s="207"/>
      <c r="R825" s="207"/>
      <c r="S825" s="207"/>
      <c r="T825" s="207"/>
      <c r="U825" s="207"/>
      <c r="V825" s="208"/>
      <c r="W825" s="208"/>
      <c r="X825" s="208"/>
      <c r="Y825" s="208"/>
      <c r="Z825" s="208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  <c r="AW825" s="209"/>
      <c r="AX825" s="209"/>
      <c r="AY825" s="209"/>
      <c r="AZ825" s="209"/>
      <c r="BA825" s="209"/>
      <c r="BB825" s="209"/>
      <c r="BC825" s="209"/>
      <c r="BD825" s="210"/>
      <c r="BE825" s="207"/>
      <c r="BF825" s="207"/>
      <c r="BG825" s="207"/>
      <c r="BH825" s="207"/>
      <c r="BI825" s="207"/>
      <c r="BJ825" s="207"/>
      <c r="BK825" s="207"/>
    </row>
    <row r="826" spans="1:63" ht="15.75" customHeight="1">
      <c r="A826" s="207"/>
      <c r="B826" s="207"/>
      <c r="C826" s="207"/>
      <c r="D826" s="207"/>
      <c r="E826" s="207"/>
      <c r="F826" s="207"/>
      <c r="G826" s="207" t="s">
        <v>109</v>
      </c>
      <c r="H826" s="207"/>
      <c r="I826" s="207"/>
      <c r="J826" s="207"/>
      <c r="K826" s="207"/>
      <c r="L826" s="207"/>
      <c r="M826" s="207"/>
      <c r="N826" s="207"/>
      <c r="O826" s="207"/>
      <c r="P826" s="207"/>
      <c r="Q826" s="207"/>
      <c r="R826" s="207"/>
      <c r="S826" s="207"/>
      <c r="T826" s="207"/>
      <c r="U826" s="207"/>
      <c r="V826" s="208"/>
      <c r="W826" s="208"/>
      <c r="X826" s="208"/>
      <c r="Y826" s="208"/>
      <c r="Z826" s="208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  <c r="AW826" s="209"/>
      <c r="AX826" s="209"/>
      <c r="AY826" s="209"/>
      <c r="AZ826" s="209"/>
      <c r="BA826" s="209"/>
      <c r="BB826" s="209"/>
      <c r="BC826" s="209"/>
      <c r="BD826" s="210"/>
      <c r="BE826" s="207"/>
      <c r="BF826" s="207"/>
      <c r="BG826" s="207"/>
      <c r="BH826" s="207"/>
      <c r="BI826" s="207"/>
      <c r="BJ826" s="207"/>
      <c r="BK826" s="207"/>
    </row>
    <row r="827" spans="1:63" ht="15.75" customHeight="1">
      <c r="A827" s="207"/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7"/>
      <c r="P827" s="207"/>
      <c r="Q827" s="207"/>
      <c r="R827" s="207"/>
      <c r="S827" s="207"/>
      <c r="T827" s="207"/>
      <c r="U827" s="207"/>
      <c r="V827" s="208"/>
      <c r="W827" s="208"/>
      <c r="X827" s="208"/>
      <c r="Y827" s="208"/>
      <c r="Z827" s="208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10"/>
      <c r="BE827" s="207"/>
      <c r="BF827" s="207"/>
      <c r="BG827" s="207"/>
      <c r="BH827" s="207"/>
      <c r="BI827" s="207"/>
      <c r="BJ827" s="207"/>
      <c r="BK827" s="207"/>
    </row>
    <row r="828" spans="1:63" ht="15.75" customHeight="1">
      <c r="A828" s="207"/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207"/>
      <c r="Q828" s="207"/>
      <c r="R828" s="207"/>
      <c r="S828" s="207"/>
      <c r="T828" s="207"/>
      <c r="U828" s="207"/>
      <c r="V828" s="208"/>
      <c r="W828" s="208"/>
      <c r="X828" s="208"/>
      <c r="Y828" s="208"/>
      <c r="Z828" s="208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10"/>
      <c r="BE828" s="207"/>
      <c r="BF828" s="207"/>
      <c r="BG828" s="207"/>
      <c r="BH828" s="207"/>
      <c r="BI828" s="207"/>
      <c r="BJ828" s="207"/>
      <c r="BK828" s="207"/>
    </row>
    <row r="829" spans="1:63" ht="15.75" customHeight="1">
      <c r="A829" s="207"/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207"/>
      <c r="Q829" s="207"/>
      <c r="R829" s="207"/>
      <c r="S829" s="207"/>
      <c r="T829" s="207"/>
      <c r="U829" s="207"/>
      <c r="V829" s="208"/>
      <c r="W829" s="208"/>
      <c r="X829" s="208"/>
      <c r="Y829" s="208"/>
      <c r="Z829" s="208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10"/>
      <c r="BE829" s="207"/>
      <c r="BF829" s="207"/>
      <c r="BG829" s="207"/>
      <c r="BH829" s="207"/>
      <c r="BI829" s="207"/>
      <c r="BJ829" s="207"/>
      <c r="BK829" s="207"/>
    </row>
    <row r="830" spans="1:63" ht="15.75" customHeight="1">
      <c r="A830" s="207"/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  <c r="N830" s="207"/>
      <c r="O830" s="207"/>
      <c r="P830" s="207"/>
      <c r="Q830" s="207"/>
      <c r="R830" s="207"/>
      <c r="S830" s="207"/>
      <c r="T830" s="207"/>
      <c r="U830" s="207"/>
      <c r="V830" s="208"/>
      <c r="W830" s="208"/>
      <c r="X830" s="208"/>
      <c r="Y830" s="208"/>
      <c r="Z830" s="208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  <c r="AW830" s="209"/>
      <c r="AX830" s="209"/>
      <c r="AY830" s="209"/>
      <c r="AZ830" s="209"/>
      <c r="BA830" s="209"/>
      <c r="BB830" s="209"/>
      <c r="BC830" s="209"/>
      <c r="BD830" s="210"/>
      <c r="BE830" s="207"/>
      <c r="BF830" s="207"/>
      <c r="BG830" s="207"/>
      <c r="BH830" s="207"/>
      <c r="BI830" s="207"/>
      <c r="BJ830" s="207"/>
      <c r="BK830" s="207"/>
    </row>
    <row r="831" spans="1:63" ht="15.75" customHeight="1">
      <c r="A831" s="207"/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  <c r="O831" s="207"/>
      <c r="P831" s="207"/>
      <c r="Q831" s="207"/>
      <c r="R831" s="207"/>
      <c r="S831" s="207"/>
      <c r="T831" s="207"/>
      <c r="U831" s="207"/>
      <c r="V831" s="208"/>
      <c r="W831" s="208"/>
      <c r="X831" s="208"/>
      <c r="Y831" s="208"/>
      <c r="Z831" s="208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  <c r="AW831" s="209"/>
      <c r="AX831" s="209"/>
      <c r="AY831" s="209"/>
      <c r="AZ831" s="209"/>
      <c r="BA831" s="209"/>
      <c r="BB831" s="209"/>
      <c r="BC831" s="209"/>
      <c r="BD831" s="210"/>
      <c r="BE831" s="207"/>
      <c r="BF831" s="207"/>
      <c r="BG831" s="207"/>
      <c r="BH831" s="207"/>
      <c r="BI831" s="207"/>
      <c r="BJ831" s="207"/>
      <c r="BK831" s="207"/>
    </row>
    <row r="832" spans="1:63" ht="15.75" customHeight="1">
      <c r="A832" s="207"/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8"/>
      <c r="W832" s="208"/>
      <c r="X832" s="208"/>
      <c r="Y832" s="208"/>
      <c r="Z832" s="208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  <c r="AW832" s="209"/>
      <c r="AX832" s="209"/>
      <c r="AY832" s="209"/>
      <c r="AZ832" s="209"/>
      <c r="BA832" s="209"/>
      <c r="BB832" s="209"/>
      <c r="BC832" s="209"/>
      <c r="BD832" s="210"/>
      <c r="BE832" s="207"/>
      <c r="BF832" s="207"/>
      <c r="BG832" s="207"/>
      <c r="BH832" s="207"/>
      <c r="BI832" s="207"/>
      <c r="BJ832" s="207"/>
      <c r="BK832" s="207"/>
    </row>
    <row r="833" spans="1:63" ht="15.75" customHeight="1">
      <c r="A833" s="207"/>
      <c r="B833" s="207" t="s">
        <v>63</v>
      </c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207"/>
      <c r="Q833" s="207"/>
      <c r="R833" s="207"/>
      <c r="S833" s="207"/>
      <c r="T833" s="207"/>
      <c r="U833" s="207"/>
      <c r="V833" s="208"/>
      <c r="W833" s="208"/>
      <c r="X833" s="208"/>
      <c r="Y833" s="208"/>
      <c r="Z833" s="208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  <c r="AW833" s="209"/>
      <c r="AX833" s="209"/>
      <c r="AY833" s="209"/>
      <c r="AZ833" s="209"/>
      <c r="BA833" s="209"/>
      <c r="BB833" s="209"/>
      <c r="BC833" s="209"/>
      <c r="BD833" s="210"/>
      <c r="BE833" s="207"/>
      <c r="BF833" s="207"/>
      <c r="BG833" s="207"/>
      <c r="BH833" s="207"/>
      <c r="BI833" s="207"/>
      <c r="BJ833" s="207"/>
      <c r="BK833" s="207"/>
    </row>
    <row r="834" spans="1:63" ht="15.75" customHeight="1">
      <c r="A834" s="207"/>
      <c r="B834" s="207" t="s">
        <v>249</v>
      </c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  <c r="O834" s="207"/>
      <c r="P834" s="207"/>
      <c r="Q834" s="207"/>
      <c r="R834" s="207"/>
      <c r="S834" s="207"/>
      <c r="T834" s="207"/>
      <c r="U834" s="207"/>
      <c r="V834" s="208"/>
      <c r="W834" s="208"/>
      <c r="X834" s="208"/>
      <c r="Y834" s="208"/>
      <c r="Z834" s="208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  <c r="AW834" s="209"/>
      <c r="AX834" s="209"/>
      <c r="AY834" s="209"/>
      <c r="AZ834" s="209"/>
      <c r="BA834" s="209"/>
      <c r="BB834" s="209"/>
      <c r="BC834" s="209"/>
      <c r="BD834" s="210"/>
      <c r="BE834" s="207"/>
      <c r="BF834" s="207"/>
      <c r="BG834" s="207"/>
      <c r="BH834" s="207"/>
      <c r="BI834" s="207"/>
      <c r="BJ834" s="207"/>
      <c r="BK834" s="207"/>
    </row>
    <row r="835" spans="1:63" ht="15.75" customHeight="1">
      <c r="A835" s="207"/>
      <c r="B835" s="207" t="s">
        <v>123</v>
      </c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  <c r="O835" s="207"/>
      <c r="P835" s="207"/>
      <c r="Q835" s="207"/>
      <c r="R835" s="207"/>
      <c r="S835" s="207"/>
      <c r="T835" s="207"/>
      <c r="U835" s="207"/>
      <c r="V835" s="208"/>
      <c r="W835" s="208"/>
      <c r="X835" s="208"/>
      <c r="Y835" s="208"/>
      <c r="Z835" s="208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  <c r="AW835" s="209"/>
      <c r="AX835" s="209"/>
      <c r="AY835" s="209"/>
      <c r="AZ835" s="209"/>
      <c r="BA835" s="209"/>
      <c r="BB835" s="209"/>
      <c r="BC835" s="209"/>
      <c r="BD835" s="210"/>
      <c r="BE835" s="207"/>
      <c r="BF835" s="207"/>
      <c r="BG835" s="207"/>
      <c r="BH835" s="207"/>
      <c r="BI835" s="207"/>
      <c r="BJ835" s="207"/>
      <c r="BK835" s="207"/>
    </row>
    <row r="836" spans="1:63" ht="15.75" customHeight="1">
      <c r="A836" s="207"/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207"/>
      <c r="Q836" s="207"/>
      <c r="R836" s="207"/>
      <c r="S836" s="207"/>
      <c r="T836" s="207"/>
      <c r="U836" s="207"/>
      <c r="V836" s="208"/>
      <c r="W836" s="208"/>
      <c r="X836" s="208"/>
      <c r="Y836" s="208"/>
      <c r="Z836" s="208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  <c r="AW836" s="209"/>
      <c r="AX836" s="209"/>
      <c r="AY836" s="209"/>
      <c r="AZ836" s="209"/>
      <c r="BA836" s="209"/>
      <c r="BB836" s="209"/>
      <c r="BC836" s="209"/>
      <c r="BD836" s="210"/>
      <c r="BE836" s="207"/>
      <c r="BF836" s="207"/>
      <c r="BG836" s="207"/>
      <c r="BH836" s="207"/>
      <c r="BI836" s="207"/>
      <c r="BJ836" s="207"/>
      <c r="BK836" s="207"/>
    </row>
    <row r="837" spans="1:63" ht="15.75" customHeight="1">
      <c r="A837" s="207"/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8"/>
      <c r="W837" s="208"/>
      <c r="X837" s="208"/>
      <c r="Y837" s="208"/>
      <c r="Z837" s="208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  <c r="AW837" s="209"/>
      <c r="AX837" s="209"/>
      <c r="AY837" s="209"/>
      <c r="AZ837" s="209"/>
      <c r="BA837" s="209"/>
      <c r="BB837" s="209"/>
      <c r="BC837" s="209"/>
      <c r="BD837" s="210"/>
      <c r="BE837" s="207"/>
      <c r="BF837" s="207"/>
      <c r="BG837" s="207"/>
      <c r="BH837" s="207"/>
      <c r="BI837" s="207"/>
      <c r="BJ837" s="207"/>
      <c r="BK837" s="207"/>
    </row>
    <row r="838" spans="1:63" ht="15.75" customHeight="1">
      <c r="A838" s="207"/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8"/>
      <c r="W838" s="208"/>
      <c r="X838" s="208"/>
      <c r="Y838" s="208"/>
      <c r="Z838" s="208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  <c r="AW838" s="209"/>
      <c r="AX838" s="209"/>
      <c r="AY838" s="209"/>
      <c r="AZ838" s="209"/>
      <c r="BA838" s="209"/>
      <c r="BB838" s="209"/>
      <c r="BC838" s="209"/>
      <c r="BD838" s="210"/>
      <c r="BE838" s="207"/>
      <c r="BF838" s="207"/>
      <c r="BG838" s="207"/>
      <c r="BH838" s="207"/>
      <c r="BI838" s="207"/>
      <c r="BJ838" s="207"/>
      <c r="BK838" s="207"/>
    </row>
    <row r="839" spans="1:63" ht="15.75" customHeight="1">
      <c r="A839" s="207"/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7"/>
      <c r="O839" s="207"/>
      <c r="P839" s="207"/>
      <c r="Q839" s="207"/>
      <c r="R839" s="207"/>
      <c r="S839" s="207"/>
      <c r="T839" s="207"/>
      <c r="U839" s="207"/>
      <c r="V839" s="208"/>
      <c r="W839" s="208"/>
      <c r="X839" s="208"/>
      <c r="Y839" s="208"/>
      <c r="Z839" s="208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  <c r="AW839" s="209"/>
      <c r="AX839" s="209"/>
      <c r="AY839" s="209"/>
      <c r="AZ839" s="209"/>
      <c r="BA839" s="209"/>
      <c r="BB839" s="209"/>
      <c r="BC839" s="209"/>
      <c r="BD839" s="210"/>
      <c r="BE839" s="207"/>
      <c r="BF839" s="207"/>
      <c r="BG839" s="207"/>
      <c r="BH839" s="207"/>
      <c r="BI839" s="207"/>
      <c r="BJ839" s="207"/>
      <c r="BK839" s="207"/>
    </row>
    <row r="840" spans="1:63" ht="15.75" customHeight="1">
      <c r="A840" s="207"/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7"/>
      <c r="O840" s="207"/>
      <c r="P840" s="207"/>
      <c r="Q840" s="207"/>
      <c r="R840" s="207"/>
      <c r="S840" s="207"/>
      <c r="T840" s="207"/>
      <c r="U840" s="207"/>
      <c r="V840" s="208"/>
      <c r="W840" s="208"/>
      <c r="X840" s="208"/>
      <c r="Y840" s="208"/>
      <c r="Z840" s="208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  <c r="AW840" s="209"/>
      <c r="AX840" s="209"/>
      <c r="AY840" s="209"/>
      <c r="AZ840" s="209"/>
      <c r="BA840" s="209"/>
      <c r="BB840" s="209"/>
      <c r="BC840" s="209"/>
      <c r="BD840" s="210"/>
      <c r="BE840" s="207"/>
      <c r="BF840" s="207"/>
      <c r="BG840" s="207"/>
      <c r="BH840" s="207"/>
      <c r="BI840" s="207"/>
      <c r="BJ840" s="207"/>
      <c r="BK840" s="207"/>
    </row>
    <row r="841" spans="1:63" ht="15.75" customHeight="1">
      <c r="A841" s="208"/>
      <c r="B841" s="208"/>
      <c r="C841" s="208"/>
      <c r="D841" s="208"/>
      <c r="E841" s="208"/>
      <c r="F841" s="208"/>
      <c r="G841" s="208"/>
      <c r="H841" s="208"/>
      <c r="I841" s="208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  <c r="Y841" s="208"/>
      <c r="Z841" s="208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  <c r="AW841" s="209"/>
      <c r="AX841" s="209"/>
      <c r="AY841" s="209"/>
      <c r="AZ841" s="209"/>
      <c r="BA841" s="209"/>
      <c r="BB841" s="209"/>
      <c r="BC841" s="209"/>
      <c r="BD841" s="210"/>
      <c r="BE841" s="208"/>
      <c r="BF841" s="208"/>
      <c r="BG841" s="208"/>
      <c r="BH841" s="208"/>
      <c r="BI841" s="208"/>
      <c r="BJ841" s="208"/>
      <c r="BK841" s="208"/>
    </row>
    <row r="842" spans="1:63" ht="15.75" customHeight="1">
      <c r="A842" s="208"/>
      <c r="B842" s="208"/>
      <c r="C842" s="208"/>
      <c r="D842" s="208"/>
      <c r="E842" s="208"/>
      <c r="F842" s="208"/>
      <c r="G842" s="208"/>
      <c r="H842" s="208"/>
      <c r="I842" s="208"/>
      <c r="J842" s="208"/>
      <c r="K842" s="208"/>
      <c r="L842" s="208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  <c r="Y842" s="208"/>
      <c r="Z842" s="208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10"/>
      <c r="BE842" s="208"/>
      <c r="BF842" s="208"/>
      <c r="BG842" s="208"/>
      <c r="BH842" s="208"/>
      <c r="BI842" s="208"/>
      <c r="BJ842" s="208"/>
      <c r="BK842" s="208"/>
    </row>
    <row r="843" spans="1:63" ht="15.75" customHeight="1">
      <c r="A843" s="210"/>
      <c r="B843" s="210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08"/>
      <c r="X843" s="208"/>
      <c r="Y843" s="208"/>
      <c r="Z843" s="208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10"/>
      <c r="BE843" s="210"/>
      <c r="BF843" s="210"/>
      <c r="BG843" s="210"/>
      <c r="BH843" s="210"/>
      <c r="BI843" s="210"/>
      <c r="BJ843" s="210"/>
      <c r="BK843" s="210"/>
    </row>
    <row r="844" spans="1:63" ht="15.75" customHeight="1">
      <c r="A844" s="210"/>
      <c r="B844" s="210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08"/>
      <c r="X844" s="208"/>
      <c r="Y844" s="208"/>
      <c r="Z844" s="208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10"/>
      <c r="BE844" s="210"/>
      <c r="BF844" s="210"/>
      <c r="BG844" s="210"/>
      <c r="BH844" s="210"/>
      <c r="BI844" s="210"/>
      <c r="BJ844" s="210"/>
      <c r="BK844" s="210"/>
    </row>
    <row r="845" spans="1:63" ht="15.75" customHeight="1">
      <c r="A845" s="210"/>
      <c r="B845" s="210"/>
      <c r="C845" s="210"/>
      <c r="D845" s="210"/>
      <c r="E845" s="210"/>
      <c r="F845" s="207"/>
      <c r="G845" s="207" t="s">
        <v>345</v>
      </c>
      <c r="H845" s="207"/>
      <c r="I845" s="207"/>
      <c r="J845" s="207"/>
      <c r="K845" s="207"/>
      <c r="L845" s="207"/>
      <c r="M845" s="207"/>
      <c r="N845" s="207"/>
      <c r="O845" s="207"/>
      <c r="P845" s="207"/>
      <c r="Q845" s="210"/>
      <c r="R845" s="210"/>
      <c r="S845" s="210"/>
      <c r="T845" s="210"/>
      <c r="U845" s="210"/>
      <c r="V845" s="210"/>
      <c r="W845" s="208"/>
      <c r="X845" s="208"/>
      <c r="Y845" s="208"/>
      <c r="Z845" s="208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10"/>
      <c r="BE845" s="207"/>
      <c r="BF845" s="207"/>
      <c r="BG845" s="207"/>
      <c r="BH845" s="207"/>
      <c r="BI845" s="207"/>
      <c r="BJ845" s="207"/>
      <c r="BK845" s="207"/>
    </row>
    <row r="846" spans="1:63" ht="15.75" customHeight="1">
      <c r="A846" s="210"/>
      <c r="B846" s="210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08"/>
      <c r="X846" s="208"/>
      <c r="Y846" s="208"/>
      <c r="Z846" s="208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10"/>
      <c r="BE846" s="210"/>
      <c r="BF846" s="210"/>
      <c r="BG846" s="210"/>
      <c r="BH846" s="210"/>
      <c r="BI846" s="210"/>
      <c r="BJ846" s="210"/>
      <c r="BK846" s="210"/>
    </row>
    <row r="847" spans="23:56" ht="15.75" customHeight="1">
      <c r="W847" s="208"/>
      <c r="X847" s="208"/>
      <c r="Y847" s="208"/>
      <c r="Z847" s="208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10"/>
    </row>
    <row r="848" spans="23:56" ht="15.75" customHeight="1">
      <c r="W848" s="208"/>
      <c r="X848" s="208"/>
      <c r="Y848" s="208"/>
      <c r="Z848" s="208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10"/>
    </row>
    <row r="849" spans="23:56" ht="15.75" customHeight="1">
      <c r="W849" s="208"/>
      <c r="X849" s="208"/>
      <c r="Y849" s="208"/>
      <c r="Z849" s="208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10"/>
    </row>
    <row r="850" spans="23:56" ht="15.75" customHeight="1">
      <c r="W850" s="210"/>
      <c r="X850" s="210"/>
      <c r="Y850" s="210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  <c r="AW850" s="209"/>
      <c r="AX850" s="209"/>
      <c r="AY850" s="209"/>
      <c r="AZ850" s="209"/>
      <c r="BA850" s="209"/>
      <c r="BB850" s="209"/>
      <c r="BC850" s="209"/>
      <c r="BD850" s="210"/>
    </row>
    <row r="851" spans="23:56" ht="15.75" customHeight="1">
      <c r="W851" s="210"/>
      <c r="X851" s="210"/>
      <c r="Y851" s="210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  <c r="AW851" s="209"/>
      <c r="AX851" s="209"/>
      <c r="AY851" s="209"/>
      <c r="AZ851" s="209"/>
      <c r="BA851" s="209"/>
      <c r="BB851" s="209"/>
      <c r="BC851" s="209"/>
      <c r="BD851" s="210"/>
    </row>
    <row r="852" spans="23:56" ht="15.75" customHeight="1">
      <c r="W852" s="210"/>
      <c r="X852" s="210"/>
      <c r="Y852" s="210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  <c r="AW852" s="209"/>
      <c r="AX852" s="209"/>
      <c r="AY852" s="209"/>
      <c r="AZ852" s="209"/>
      <c r="BA852" s="209"/>
      <c r="BB852" s="209"/>
      <c r="BC852" s="209"/>
      <c r="BD852" s="210"/>
    </row>
    <row r="853" spans="23:56" ht="15.75" customHeight="1">
      <c r="W853" s="210"/>
      <c r="X853" s="210"/>
      <c r="Y853" s="210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  <c r="AW853" s="209"/>
      <c r="AX853" s="209"/>
      <c r="AY853" s="209"/>
      <c r="AZ853" s="209"/>
      <c r="BA853" s="209"/>
      <c r="BB853" s="209"/>
      <c r="BC853" s="209"/>
      <c r="BD853" s="210"/>
    </row>
  </sheetData>
  <sheetProtection/>
  <mergeCells count="1407">
    <mergeCell ref="A77:C77"/>
    <mergeCell ref="W77:Y77"/>
    <mergeCell ref="A78:C78"/>
    <mergeCell ref="A79:C79"/>
    <mergeCell ref="A80:C80"/>
    <mergeCell ref="W80:Y80"/>
    <mergeCell ref="W688:Y688"/>
    <mergeCell ref="W689:Y689"/>
    <mergeCell ref="W690:Y690"/>
    <mergeCell ref="W691:Y691"/>
    <mergeCell ref="A458:C458"/>
    <mergeCell ref="W458:Y458"/>
    <mergeCell ref="A459:C459"/>
    <mergeCell ref="W459:Y459"/>
    <mergeCell ref="A460:C460"/>
    <mergeCell ref="W460:Y460"/>
    <mergeCell ref="A461:C461"/>
    <mergeCell ref="W461:Y461"/>
    <mergeCell ref="W308:Y308"/>
    <mergeCell ref="W309:Y309"/>
    <mergeCell ref="W310:Y310"/>
    <mergeCell ref="W387:Y387"/>
    <mergeCell ref="W388:Y388"/>
    <mergeCell ref="W389:Y389"/>
    <mergeCell ref="A449:C449"/>
    <mergeCell ref="W219:Y219"/>
    <mergeCell ref="W152:Y152"/>
    <mergeCell ref="W147:Y147"/>
    <mergeCell ref="W143:Y143"/>
    <mergeCell ref="W390:Y390"/>
    <mergeCell ref="W74:Y74"/>
    <mergeCell ref="W75:Y75"/>
    <mergeCell ref="W76:Y76"/>
    <mergeCell ref="A66:C66"/>
    <mergeCell ref="W66:Y66"/>
    <mergeCell ref="W151:Y151"/>
    <mergeCell ref="W56:Y56"/>
    <mergeCell ref="W57:Y57"/>
    <mergeCell ref="W58:Y58"/>
    <mergeCell ref="W59:Y59"/>
    <mergeCell ref="A74:C74"/>
    <mergeCell ref="A75:C75"/>
    <mergeCell ref="A76:C76"/>
    <mergeCell ref="W21:Y21"/>
    <mergeCell ref="A47:C47"/>
    <mergeCell ref="W47:Y47"/>
    <mergeCell ref="A64:C64"/>
    <mergeCell ref="W64:Y64"/>
    <mergeCell ref="A65:C65"/>
    <mergeCell ref="W65:Y65"/>
    <mergeCell ref="A298:C298"/>
    <mergeCell ref="W220:Y220"/>
    <mergeCell ref="A207:C207"/>
    <mergeCell ref="A60:C60"/>
    <mergeCell ref="A17:C17"/>
    <mergeCell ref="A18:C18"/>
    <mergeCell ref="A19:C19"/>
    <mergeCell ref="A20:C20"/>
    <mergeCell ref="W20:Y20"/>
    <mergeCell ref="A21:C21"/>
    <mergeCell ref="A205:C205"/>
    <mergeCell ref="W302:Y302"/>
    <mergeCell ref="A303:C303"/>
    <mergeCell ref="W303:Y303"/>
    <mergeCell ref="A758:C758"/>
    <mergeCell ref="W391:Y391"/>
    <mergeCell ref="W221:Y221"/>
    <mergeCell ref="W222:Y222"/>
    <mergeCell ref="W307:Y307"/>
    <mergeCell ref="W305:Y305"/>
    <mergeCell ref="A148:C148"/>
    <mergeCell ref="W148:Y148"/>
    <mergeCell ref="A149:C149"/>
    <mergeCell ref="W149:Y149"/>
    <mergeCell ref="A150:C150"/>
    <mergeCell ref="W150:Y150"/>
    <mergeCell ref="A144:C144"/>
    <mergeCell ref="W144:Y144"/>
    <mergeCell ref="A145:C145"/>
    <mergeCell ref="W145:Y145"/>
    <mergeCell ref="A146:C146"/>
    <mergeCell ref="W146:Y146"/>
    <mergeCell ref="S813:V813"/>
    <mergeCell ref="S815:V815"/>
    <mergeCell ref="A54:C54"/>
    <mergeCell ref="A143:C143"/>
    <mergeCell ref="A147:C147"/>
    <mergeCell ref="A151:C151"/>
    <mergeCell ref="A305:C305"/>
    <mergeCell ref="A757:C757"/>
    <mergeCell ref="A152:C152"/>
    <mergeCell ref="A477:C477"/>
    <mergeCell ref="A802:C802"/>
    <mergeCell ref="W804:Y804"/>
    <mergeCell ref="S807:U807"/>
    <mergeCell ref="S810:V810"/>
    <mergeCell ref="S811:V811"/>
    <mergeCell ref="S812:V812"/>
    <mergeCell ref="A797:C797"/>
    <mergeCell ref="A798:C798"/>
    <mergeCell ref="A799:C799"/>
    <mergeCell ref="A800:C800"/>
    <mergeCell ref="W800:Y800"/>
    <mergeCell ref="A801:C801"/>
    <mergeCell ref="W206:Y206"/>
    <mergeCell ref="W207:Y207"/>
    <mergeCell ref="W211:Y211"/>
    <mergeCell ref="A217:C217"/>
    <mergeCell ref="A812:C812"/>
    <mergeCell ref="A793:C793"/>
    <mergeCell ref="A794:C794"/>
    <mergeCell ref="A795:C795"/>
    <mergeCell ref="A796:C796"/>
    <mergeCell ref="A771:C771"/>
    <mergeCell ref="A773:C773"/>
    <mergeCell ref="W773:Y773"/>
    <mergeCell ref="A767:C767"/>
    <mergeCell ref="W767:Y767"/>
    <mergeCell ref="A768:C768"/>
    <mergeCell ref="A769:C769"/>
    <mergeCell ref="A770:C770"/>
    <mergeCell ref="W770:Y770"/>
    <mergeCell ref="A766:C766"/>
    <mergeCell ref="W766:Y766"/>
    <mergeCell ref="A756:C756"/>
    <mergeCell ref="W771:Y771"/>
    <mergeCell ref="A772:C772"/>
    <mergeCell ref="W772:Y772"/>
    <mergeCell ref="W757:Y757"/>
    <mergeCell ref="W756:Y756"/>
    <mergeCell ref="A198:C198"/>
    <mergeCell ref="A199:C199"/>
    <mergeCell ref="W199:Y199"/>
    <mergeCell ref="A200:C200"/>
    <mergeCell ref="W200:Y200"/>
    <mergeCell ref="A201:C201"/>
    <mergeCell ref="W201:Y201"/>
    <mergeCell ref="A745:C745"/>
    <mergeCell ref="W745:Y745"/>
    <mergeCell ref="A744:C744"/>
    <mergeCell ref="A196:C196"/>
    <mergeCell ref="W196:Y196"/>
    <mergeCell ref="A197:C197"/>
    <mergeCell ref="W197:Y197"/>
    <mergeCell ref="A202:C202"/>
    <mergeCell ref="W202:Y202"/>
    <mergeCell ref="W203:Y203"/>
    <mergeCell ref="W477:Y477"/>
    <mergeCell ref="A478:C478"/>
    <mergeCell ref="W741:Y741"/>
    <mergeCell ref="A746:C746"/>
    <mergeCell ref="W746:Y746"/>
    <mergeCell ref="A747:C747"/>
    <mergeCell ref="A748:C748"/>
    <mergeCell ref="W748:Y748"/>
    <mergeCell ref="A742:C742"/>
    <mergeCell ref="W742:Y742"/>
    <mergeCell ref="A743:C743"/>
    <mergeCell ref="W743:Y743"/>
    <mergeCell ref="A737:C737"/>
    <mergeCell ref="W737:Y737"/>
    <mergeCell ref="A738:C738"/>
    <mergeCell ref="W738:Y738"/>
    <mergeCell ref="W744:Y744"/>
    <mergeCell ref="A739:C739"/>
    <mergeCell ref="W739:Y739"/>
    <mergeCell ref="A740:C740"/>
    <mergeCell ref="W740:Y740"/>
    <mergeCell ref="A741:C741"/>
    <mergeCell ref="A734:C734"/>
    <mergeCell ref="W734:Y734"/>
    <mergeCell ref="A735:C735"/>
    <mergeCell ref="W735:Y735"/>
    <mergeCell ref="A736:C736"/>
    <mergeCell ref="W736:Y736"/>
    <mergeCell ref="A731:C731"/>
    <mergeCell ref="W731:Y731"/>
    <mergeCell ref="A732:C732"/>
    <mergeCell ref="W732:Y732"/>
    <mergeCell ref="A733:C733"/>
    <mergeCell ref="W733:Y733"/>
    <mergeCell ref="A729:C729"/>
    <mergeCell ref="W729:Y729"/>
    <mergeCell ref="A730:C730"/>
    <mergeCell ref="W730:Y730"/>
    <mergeCell ref="A815:E815"/>
    <mergeCell ref="A724:C724"/>
    <mergeCell ref="W724:Y724"/>
    <mergeCell ref="A725:C725"/>
    <mergeCell ref="W725:Y725"/>
    <mergeCell ref="A726:C726"/>
    <mergeCell ref="W726:Y726"/>
    <mergeCell ref="A727:C727"/>
    <mergeCell ref="W727:Y727"/>
    <mergeCell ref="A728:C728"/>
    <mergeCell ref="A719:C719"/>
    <mergeCell ref="W719:Y719"/>
    <mergeCell ref="W769:Y769"/>
    <mergeCell ref="A128:C128"/>
    <mergeCell ref="A129:C129"/>
    <mergeCell ref="A130:C130"/>
    <mergeCell ref="A131:C131"/>
    <mergeCell ref="A132:C132"/>
    <mergeCell ref="A133:C133"/>
    <mergeCell ref="A134:C134"/>
    <mergeCell ref="A791:C791"/>
    <mergeCell ref="W791:Y791"/>
    <mergeCell ref="A706:C706"/>
    <mergeCell ref="W706:Y706"/>
    <mergeCell ref="A707:C707"/>
    <mergeCell ref="W707:Y707"/>
    <mergeCell ref="A708:C708"/>
    <mergeCell ref="W708:Y708"/>
    <mergeCell ref="A709:C709"/>
    <mergeCell ref="A710:C710"/>
    <mergeCell ref="A788:C788"/>
    <mergeCell ref="A789:C789"/>
    <mergeCell ref="A705:C705"/>
    <mergeCell ref="W705:Y705"/>
    <mergeCell ref="A790:C790"/>
    <mergeCell ref="W790:Y790"/>
    <mergeCell ref="W710:Y710"/>
    <mergeCell ref="A711:C711"/>
    <mergeCell ref="W711:Y711"/>
    <mergeCell ref="A712:C712"/>
    <mergeCell ref="A783:C783"/>
    <mergeCell ref="A784:C784"/>
    <mergeCell ref="A785:C785"/>
    <mergeCell ref="A786:C786"/>
    <mergeCell ref="W786:Y786"/>
    <mergeCell ref="A787:C787"/>
    <mergeCell ref="A780:C780"/>
    <mergeCell ref="A781:C781"/>
    <mergeCell ref="A782:C782"/>
    <mergeCell ref="W712:Y712"/>
    <mergeCell ref="A713:C713"/>
    <mergeCell ref="W713:Y713"/>
    <mergeCell ref="A714:C714"/>
    <mergeCell ref="W715:Y715"/>
    <mergeCell ref="A716:C716"/>
    <mergeCell ref="W716:Y716"/>
    <mergeCell ref="W695:Y695"/>
    <mergeCell ref="A696:C696"/>
    <mergeCell ref="W696:Y696"/>
    <mergeCell ref="A697:C697"/>
    <mergeCell ref="W697:Y697"/>
    <mergeCell ref="A779:C779"/>
    <mergeCell ref="A717:C717"/>
    <mergeCell ref="W717:Y717"/>
    <mergeCell ref="A718:C718"/>
    <mergeCell ref="W718:Y718"/>
    <mergeCell ref="W704:Y704"/>
    <mergeCell ref="A672:C672"/>
    <mergeCell ref="W672:Y672"/>
    <mergeCell ref="A673:C673"/>
    <mergeCell ref="W673:Y673"/>
    <mergeCell ref="A675:C675"/>
    <mergeCell ref="W675:Y675"/>
    <mergeCell ref="A676:C676"/>
    <mergeCell ref="W676:Y676"/>
    <mergeCell ref="A674:C674"/>
    <mergeCell ref="W669:Y669"/>
    <mergeCell ref="A671:C671"/>
    <mergeCell ref="A670:C670"/>
    <mergeCell ref="W670:Y670"/>
    <mergeCell ref="W702:Y702"/>
    <mergeCell ref="W703:Y703"/>
    <mergeCell ref="W674:Y674"/>
    <mergeCell ref="W694:Y694"/>
    <mergeCell ref="A691:C691"/>
    <mergeCell ref="A695:C695"/>
    <mergeCell ref="W665:Y665"/>
    <mergeCell ref="A666:C666"/>
    <mergeCell ref="W666:Y666"/>
    <mergeCell ref="A668:C668"/>
    <mergeCell ref="W668:Y668"/>
    <mergeCell ref="A667:C667"/>
    <mergeCell ref="W667:Y667"/>
    <mergeCell ref="W661:Y661"/>
    <mergeCell ref="A662:C662"/>
    <mergeCell ref="W662:Y662"/>
    <mergeCell ref="A663:C663"/>
    <mergeCell ref="W663:Y663"/>
    <mergeCell ref="A654:C654"/>
    <mergeCell ref="A655:C655"/>
    <mergeCell ref="A656:C656"/>
    <mergeCell ref="A657:C657"/>
    <mergeCell ref="A526:C526"/>
    <mergeCell ref="W526:Y526"/>
    <mergeCell ref="A527:C527"/>
    <mergeCell ref="W527:Y527"/>
    <mergeCell ref="A528:C528"/>
    <mergeCell ref="W528:Y528"/>
    <mergeCell ref="W650:Y650"/>
    <mergeCell ref="A651:C651"/>
    <mergeCell ref="W651:Y651"/>
    <mergeCell ref="A652:C652"/>
    <mergeCell ref="A653:C653"/>
    <mergeCell ref="A664:C664"/>
    <mergeCell ref="W664:Y664"/>
    <mergeCell ref="A660:C660"/>
    <mergeCell ref="W660:Y660"/>
    <mergeCell ref="A661:C661"/>
    <mergeCell ref="A704:C704"/>
    <mergeCell ref="A644:C644"/>
    <mergeCell ref="A645:C645"/>
    <mergeCell ref="A646:C646"/>
    <mergeCell ref="A647:C647"/>
    <mergeCell ref="W647:Y647"/>
    <mergeCell ref="A648:C648"/>
    <mergeCell ref="W648:Y648"/>
    <mergeCell ref="A649:C649"/>
    <mergeCell ref="W649:Y649"/>
    <mergeCell ref="A638:C638"/>
    <mergeCell ref="A640:C640"/>
    <mergeCell ref="A641:C641"/>
    <mergeCell ref="A642:C642"/>
    <mergeCell ref="A643:C643"/>
    <mergeCell ref="A703:C703"/>
    <mergeCell ref="A658:C658"/>
    <mergeCell ref="A650:C650"/>
    <mergeCell ref="A665:C665"/>
    <mergeCell ref="A669:C669"/>
    <mergeCell ref="A633:C633"/>
    <mergeCell ref="W633:Y633"/>
    <mergeCell ref="A634:C634"/>
    <mergeCell ref="A635:C635"/>
    <mergeCell ref="A636:C636"/>
    <mergeCell ref="A637:C637"/>
    <mergeCell ref="A630:C630"/>
    <mergeCell ref="W630:Y630"/>
    <mergeCell ref="A631:C631"/>
    <mergeCell ref="W631:Y631"/>
    <mergeCell ref="A632:C632"/>
    <mergeCell ref="W632:Y632"/>
    <mergeCell ref="A627:C627"/>
    <mergeCell ref="W627:Y627"/>
    <mergeCell ref="A628:C628"/>
    <mergeCell ref="W628:Y628"/>
    <mergeCell ref="A629:C629"/>
    <mergeCell ref="W629:Y629"/>
    <mergeCell ref="A625:C625"/>
    <mergeCell ref="A626:C626"/>
    <mergeCell ref="W626:Y626"/>
    <mergeCell ref="W622:Y622"/>
    <mergeCell ref="W623:Y623"/>
    <mergeCell ref="W624:Y624"/>
    <mergeCell ref="A620:C620"/>
    <mergeCell ref="W620:Y620"/>
    <mergeCell ref="A621:C621"/>
    <mergeCell ref="A622:C622"/>
    <mergeCell ref="A623:C623"/>
    <mergeCell ref="A624:C624"/>
    <mergeCell ref="A617:C617"/>
    <mergeCell ref="W617:Y617"/>
    <mergeCell ref="A618:C618"/>
    <mergeCell ref="W618:Y618"/>
    <mergeCell ref="A619:C619"/>
    <mergeCell ref="W619:Y619"/>
    <mergeCell ref="A614:C614"/>
    <mergeCell ref="W614:Y614"/>
    <mergeCell ref="A615:C615"/>
    <mergeCell ref="W615:Y615"/>
    <mergeCell ref="A616:C616"/>
    <mergeCell ref="W616:Y616"/>
    <mergeCell ref="A611:C611"/>
    <mergeCell ref="W611:Y611"/>
    <mergeCell ref="A612:C612"/>
    <mergeCell ref="W612:Y612"/>
    <mergeCell ref="A613:C613"/>
    <mergeCell ref="W613:Y613"/>
    <mergeCell ref="A608:C608"/>
    <mergeCell ref="W608:Y608"/>
    <mergeCell ref="A609:C609"/>
    <mergeCell ref="W609:Y609"/>
    <mergeCell ref="A610:C610"/>
    <mergeCell ref="W610:Y610"/>
    <mergeCell ref="W604:Y604"/>
    <mergeCell ref="A605:C605"/>
    <mergeCell ref="A606:C606"/>
    <mergeCell ref="W606:Y606"/>
    <mergeCell ref="A607:C607"/>
    <mergeCell ref="W607:Y607"/>
    <mergeCell ref="A599:C599"/>
    <mergeCell ref="W599:Y599"/>
    <mergeCell ref="A600:C600"/>
    <mergeCell ref="W600:Y600"/>
    <mergeCell ref="A659:C659"/>
    <mergeCell ref="W659:Y659"/>
    <mergeCell ref="A601:C601"/>
    <mergeCell ref="A602:C602"/>
    <mergeCell ref="A603:C603"/>
    <mergeCell ref="A604:C604"/>
    <mergeCell ref="A596:C596"/>
    <mergeCell ref="W596:Y596"/>
    <mergeCell ref="A597:C597"/>
    <mergeCell ref="W597:Y597"/>
    <mergeCell ref="A598:C598"/>
    <mergeCell ref="W598:Y598"/>
    <mergeCell ref="A702:C702"/>
    <mergeCell ref="A590:C590"/>
    <mergeCell ref="W590:Y590"/>
    <mergeCell ref="A591:C591"/>
    <mergeCell ref="W591:Y591"/>
    <mergeCell ref="A592:C592"/>
    <mergeCell ref="W592:Y592"/>
    <mergeCell ref="A593:C593"/>
    <mergeCell ref="W593:Y593"/>
    <mergeCell ref="A594:C594"/>
    <mergeCell ref="A587:C587"/>
    <mergeCell ref="W587:Y587"/>
    <mergeCell ref="A588:C588"/>
    <mergeCell ref="A589:C589"/>
    <mergeCell ref="W589:Y589"/>
    <mergeCell ref="A701:C701"/>
    <mergeCell ref="W701:Y701"/>
    <mergeCell ref="W594:Y594"/>
    <mergeCell ref="A595:C595"/>
    <mergeCell ref="W595:Y595"/>
    <mergeCell ref="A584:C584"/>
    <mergeCell ref="W584:Y584"/>
    <mergeCell ref="A585:C585"/>
    <mergeCell ref="W585:Y585"/>
    <mergeCell ref="A586:C586"/>
    <mergeCell ref="W586:Y586"/>
    <mergeCell ref="A581:C581"/>
    <mergeCell ref="W581:Y581"/>
    <mergeCell ref="A582:C582"/>
    <mergeCell ref="W582:Y582"/>
    <mergeCell ref="A583:C583"/>
    <mergeCell ref="W583:Y583"/>
    <mergeCell ref="A580:C580"/>
    <mergeCell ref="W580:Y580"/>
    <mergeCell ref="A542:C542"/>
    <mergeCell ref="W542:Y542"/>
    <mergeCell ref="A543:C543"/>
    <mergeCell ref="W543:Y543"/>
    <mergeCell ref="A544:C544"/>
    <mergeCell ref="W544:Y544"/>
    <mergeCell ref="A577:C577"/>
    <mergeCell ref="W577:Y577"/>
    <mergeCell ref="A579:C579"/>
    <mergeCell ref="W579:Y579"/>
    <mergeCell ref="A574:C574"/>
    <mergeCell ref="W574:Y574"/>
    <mergeCell ref="A575:C575"/>
    <mergeCell ref="W575:Y575"/>
    <mergeCell ref="A576:C576"/>
    <mergeCell ref="W576:Y576"/>
    <mergeCell ref="A572:C572"/>
    <mergeCell ref="W572:Y572"/>
    <mergeCell ref="A573:C573"/>
    <mergeCell ref="W573:Y573"/>
    <mergeCell ref="A578:C578"/>
    <mergeCell ref="W578:Y578"/>
    <mergeCell ref="A568:C568"/>
    <mergeCell ref="A569:C569"/>
    <mergeCell ref="W569:Y569"/>
    <mergeCell ref="A570:C570"/>
    <mergeCell ref="W570:Y570"/>
    <mergeCell ref="A571:C571"/>
    <mergeCell ref="W571:Y571"/>
    <mergeCell ref="A566:C566"/>
    <mergeCell ref="W566:Y566"/>
    <mergeCell ref="A560:C560"/>
    <mergeCell ref="W560:Y560"/>
    <mergeCell ref="A567:C567"/>
    <mergeCell ref="W567:Y567"/>
    <mergeCell ref="W554:Y554"/>
    <mergeCell ref="A555:C555"/>
    <mergeCell ref="W555:Y555"/>
    <mergeCell ref="A556:C556"/>
    <mergeCell ref="W556:Y556"/>
    <mergeCell ref="A557:C557"/>
    <mergeCell ref="W557:Y557"/>
    <mergeCell ref="W714:Y714"/>
    <mergeCell ref="A715:C715"/>
    <mergeCell ref="W538:Y538"/>
    <mergeCell ref="A539:C539"/>
    <mergeCell ref="A540:C540"/>
    <mergeCell ref="A541:C541"/>
    <mergeCell ref="W541:Y541"/>
    <mergeCell ref="A552:C552"/>
    <mergeCell ref="W552:Y552"/>
    <mergeCell ref="W550:Y550"/>
    <mergeCell ref="A548:C548"/>
    <mergeCell ref="W548:Y548"/>
    <mergeCell ref="A549:C549"/>
    <mergeCell ref="A699:C699"/>
    <mergeCell ref="W699:Y699"/>
    <mergeCell ref="A700:C700"/>
    <mergeCell ref="W700:Y700"/>
    <mergeCell ref="A553:C553"/>
    <mergeCell ref="W553:Y553"/>
    <mergeCell ref="A554:C554"/>
    <mergeCell ref="A531:C531"/>
    <mergeCell ref="A723:C723"/>
    <mergeCell ref="W723:Y723"/>
    <mergeCell ref="A550:C550"/>
    <mergeCell ref="A551:C551"/>
    <mergeCell ref="W551:Y551"/>
    <mergeCell ref="A546:C546"/>
    <mergeCell ref="W546:Y546"/>
    <mergeCell ref="A547:C547"/>
    <mergeCell ref="W547:Y547"/>
    <mergeCell ref="A524:C524"/>
    <mergeCell ref="A533:C533"/>
    <mergeCell ref="A525:C525"/>
    <mergeCell ref="W525:Y525"/>
    <mergeCell ref="A529:C529"/>
    <mergeCell ref="W529:Y529"/>
    <mergeCell ref="A530:C530"/>
    <mergeCell ref="W530:Y530"/>
    <mergeCell ref="A532:C532"/>
    <mergeCell ref="W532:Y532"/>
    <mergeCell ref="A521:C521"/>
    <mergeCell ref="W521:Y521"/>
    <mergeCell ref="A522:C522"/>
    <mergeCell ref="W522:Y522"/>
    <mergeCell ref="A523:C523"/>
    <mergeCell ref="W523:Y523"/>
    <mergeCell ref="A518:C518"/>
    <mergeCell ref="W518:Y518"/>
    <mergeCell ref="A519:C519"/>
    <mergeCell ref="W519:Y519"/>
    <mergeCell ref="A520:C520"/>
    <mergeCell ref="W520:Y520"/>
    <mergeCell ref="A515:C515"/>
    <mergeCell ref="W515:Y515"/>
    <mergeCell ref="A516:C516"/>
    <mergeCell ref="W516:Y516"/>
    <mergeCell ref="A517:C517"/>
    <mergeCell ref="W517:Y517"/>
    <mergeCell ref="A512:C512"/>
    <mergeCell ref="W512:Y512"/>
    <mergeCell ref="A513:C513"/>
    <mergeCell ref="W513:Y513"/>
    <mergeCell ref="A514:C514"/>
    <mergeCell ref="W514:Y514"/>
    <mergeCell ref="A509:C509"/>
    <mergeCell ref="W509:Y509"/>
    <mergeCell ref="A510:C510"/>
    <mergeCell ref="W510:Y510"/>
    <mergeCell ref="A511:C511"/>
    <mergeCell ref="W511:Y511"/>
    <mergeCell ref="W506:Y506"/>
    <mergeCell ref="A507:C507"/>
    <mergeCell ref="W507:Y507"/>
    <mergeCell ref="A508:C508"/>
    <mergeCell ref="W508:Y508"/>
    <mergeCell ref="W478:Y478"/>
    <mergeCell ref="A479:C479"/>
    <mergeCell ref="W479:Y479"/>
    <mergeCell ref="A502:C502"/>
    <mergeCell ref="A536:C536"/>
    <mergeCell ref="W536:Y536"/>
    <mergeCell ref="A503:C503"/>
    <mergeCell ref="W503:Y503"/>
    <mergeCell ref="A504:C504"/>
    <mergeCell ref="W504:Y504"/>
    <mergeCell ref="A505:C505"/>
    <mergeCell ref="W505:Y505"/>
    <mergeCell ref="A506:C506"/>
    <mergeCell ref="A499:C499"/>
    <mergeCell ref="W499:Y499"/>
    <mergeCell ref="A500:C500"/>
    <mergeCell ref="W500:Y500"/>
    <mergeCell ref="A501:C501"/>
    <mergeCell ref="W501:Y501"/>
    <mergeCell ref="A495:C495"/>
    <mergeCell ref="W495:Y495"/>
    <mergeCell ref="A496:C496"/>
    <mergeCell ref="A497:C497"/>
    <mergeCell ref="W497:Y497"/>
    <mergeCell ref="A498:C498"/>
    <mergeCell ref="W498:Y498"/>
    <mergeCell ref="A492:C492"/>
    <mergeCell ref="W492:Y492"/>
    <mergeCell ref="A493:C493"/>
    <mergeCell ref="W493:Y493"/>
    <mergeCell ref="A494:C494"/>
    <mergeCell ref="W494:Y494"/>
    <mergeCell ref="A489:C489"/>
    <mergeCell ref="W489:Y489"/>
    <mergeCell ref="A490:C490"/>
    <mergeCell ref="W490:Y490"/>
    <mergeCell ref="A491:C491"/>
    <mergeCell ref="W491:Y491"/>
    <mergeCell ref="A486:C486"/>
    <mergeCell ref="W486:Y486"/>
    <mergeCell ref="A487:C487"/>
    <mergeCell ref="W487:Y487"/>
    <mergeCell ref="A488:C488"/>
    <mergeCell ref="W488:Y488"/>
    <mergeCell ref="A483:C483"/>
    <mergeCell ref="W483:Y483"/>
    <mergeCell ref="A484:C484"/>
    <mergeCell ref="W484:Y484"/>
    <mergeCell ref="A485:C485"/>
    <mergeCell ref="W485:Y485"/>
    <mergeCell ref="A480:C480"/>
    <mergeCell ref="A481:C481"/>
    <mergeCell ref="W481:Y481"/>
    <mergeCell ref="A482:C482"/>
    <mergeCell ref="W482:Y482"/>
    <mergeCell ref="W480:Y480"/>
    <mergeCell ref="A476:C476"/>
    <mergeCell ref="W476:Y476"/>
    <mergeCell ref="A473:C473"/>
    <mergeCell ref="W473:Y473"/>
    <mergeCell ref="A474:C474"/>
    <mergeCell ref="W474:Y474"/>
    <mergeCell ref="A475:C475"/>
    <mergeCell ref="W475:Y475"/>
    <mergeCell ref="W469:Y469"/>
    <mergeCell ref="A470:C470"/>
    <mergeCell ref="W470:Y470"/>
    <mergeCell ref="A471:C471"/>
    <mergeCell ref="W471:Y471"/>
    <mergeCell ref="A472:C472"/>
    <mergeCell ref="W472:Y472"/>
    <mergeCell ref="A463:C463"/>
    <mergeCell ref="W463:Y463"/>
    <mergeCell ref="A465:C465"/>
    <mergeCell ref="W465:Y465"/>
    <mergeCell ref="A466:C466"/>
    <mergeCell ref="W466:Y466"/>
    <mergeCell ref="A462:C462"/>
    <mergeCell ref="W462:Y462"/>
    <mergeCell ref="A775:C775"/>
    <mergeCell ref="A776:C776"/>
    <mergeCell ref="A777:C777"/>
    <mergeCell ref="A778:C778"/>
    <mergeCell ref="A464:C464"/>
    <mergeCell ref="W464:Y464"/>
    <mergeCell ref="A678:C678"/>
    <mergeCell ref="W678:Y678"/>
    <mergeCell ref="W467:Y467"/>
    <mergeCell ref="A677:C677"/>
    <mergeCell ref="W677:Y677"/>
    <mergeCell ref="W531:Y531"/>
    <mergeCell ref="W558:Y558"/>
    <mergeCell ref="A559:C559"/>
    <mergeCell ref="W559:Y559"/>
    <mergeCell ref="A468:C468"/>
    <mergeCell ref="W468:Y468"/>
    <mergeCell ref="A469:C469"/>
    <mergeCell ref="A774:C774"/>
    <mergeCell ref="A537:C537"/>
    <mergeCell ref="W537:Y537"/>
    <mergeCell ref="A538:C538"/>
    <mergeCell ref="A441:C441"/>
    <mergeCell ref="A442:C442"/>
    <mergeCell ref="A443:C443"/>
    <mergeCell ref="A444:C444"/>
    <mergeCell ref="A448:C448"/>
    <mergeCell ref="A467:C467"/>
    <mergeCell ref="A434:C434"/>
    <mergeCell ref="A435:C435"/>
    <mergeCell ref="A436:C436"/>
    <mergeCell ref="A438:C438"/>
    <mergeCell ref="A439:C439"/>
    <mergeCell ref="A440:C440"/>
    <mergeCell ref="A431:C431"/>
    <mergeCell ref="W431:Y431"/>
    <mergeCell ref="A432:C432"/>
    <mergeCell ref="W432:Y432"/>
    <mergeCell ref="A433:C433"/>
    <mergeCell ref="A428:C428"/>
    <mergeCell ref="W428:Y428"/>
    <mergeCell ref="A429:C429"/>
    <mergeCell ref="W429:Y429"/>
    <mergeCell ref="A430:C430"/>
    <mergeCell ref="W430:Y430"/>
    <mergeCell ref="A425:C425"/>
    <mergeCell ref="W425:Y425"/>
    <mergeCell ref="A426:C426"/>
    <mergeCell ref="W426:Y426"/>
    <mergeCell ref="A427:C427"/>
    <mergeCell ref="W427:Y427"/>
    <mergeCell ref="A422:C422"/>
    <mergeCell ref="W422:Y422"/>
    <mergeCell ref="A423:C423"/>
    <mergeCell ref="W423:Y423"/>
    <mergeCell ref="A424:C424"/>
    <mergeCell ref="W424:Y424"/>
    <mergeCell ref="A419:C419"/>
    <mergeCell ref="W419:Y419"/>
    <mergeCell ref="A420:C420"/>
    <mergeCell ref="A421:C421"/>
    <mergeCell ref="W421:Y421"/>
    <mergeCell ref="A416:C416"/>
    <mergeCell ref="W416:Y416"/>
    <mergeCell ref="A417:C417"/>
    <mergeCell ref="W417:Y417"/>
    <mergeCell ref="A418:C418"/>
    <mergeCell ref="W418:Y418"/>
    <mergeCell ref="A413:C413"/>
    <mergeCell ref="W413:Y413"/>
    <mergeCell ref="A414:C414"/>
    <mergeCell ref="W414:Y414"/>
    <mergeCell ref="A415:C415"/>
    <mergeCell ref="W415:Y415"/>
    <mergeCell ref="A410:C410"/>
    <mergeCell ref="W410:Y410"/>
    <mergeCell ref="A411:C411"/>
    <mergeCell ref="W411:Y411"/>
    <mergeCell ref="A412:C412"/>
    <mergeCell ref="W412:Y412"/>
    <mergeCell ref="A407:C407"/>
    <mergeCell ref="W407:Y407"/>
    <mergeCell ref="A408:C408"/>
    <mergeCell ref="W408:Y408"/>
    <mergeCell ref="A409:C409"/>
    <mergeCell ref="W409:Y409"/>
    <mergeCell ref="A404:C404"/>
    <mergeCell ref="W404:Y404"/>
    <mergeCell ref="A405:C405"/>
    <mergeCell ref="W405:Y405"/>
    <mergeCell ref="A406:C406"/>
    <mergeCell ref="W406:Y406"/>
    <mergeCell ref="A401:C401"/>
    <mergeCell ref="W401:Y401"/>
    <mergeCell ref="A402:C402"/>
    <mergeCell ref="W402:Y402"/>
    <mergeCell ref="A403:C403"/>
    <mergeCell ref="W403:Y403"/>
    <mergeCell ref="A398:C398"/>
    <mergeCell ref="W398:Y398"/>
    <mergeCell ref="A399:C399"/>
    <mergeCell ref="W399:Y399"/>
    <mergeCell ref="A400:C400"/>
    <mergeCell ref="W400:Y400"/>
    <mergeCell ref="A395:C395"/>
    <mergeCell ref="W395:Y395"/>
    <mergeCell ref="A396:C396"/>
    <mergeCell ref="W396:Y396"/>
    <mergeCell ref="A397:C397"/>
    <mergeCell ref="W397:Y397"/>
    <mergeCell ref="A385:C385"/>
    <mergeCell ref="A388:C388"/>
    <mergeCell ref="A692:C692"/>
    <mergeCell ref="A392:C392"/>
    <mergeCell ref="W392:Y392"/>
    <mergeCell ref="A393:C393"/>
    <mergeCell ref="W393:Y393"/>
    <mergeCell ref="A394:C394"/>
    <mergeCell ref="W394:Y394"/>
    <mergeCell ref="A690:C690"/>
    <mergeCell ref="A382:C382"/>
    <mergeCell ref="W382:Y382"/>
    <mergeCell ref="A383:C383"/>
    <mergeCell ref="W383:Y383"/>
    <mergeCell ref="A384:C384"/>
    <mergeCell ref="W384:Y384"/>
    <mergeCell ref="A379:C379"/>
    <mergeCell ref="W379:Y379"/>
    <mergeCell ref="A380:C380"/>
    <mergeCell ref="W380:Y380"/>
    <mergeCell ref="A381:C381"/>
    <mergeCell ref="W381:Y381"/>
    <mergeCell ref="A376:C376"/>
    <mergeCell ref="W376:Y376"/>
    <mergeCell ref="A377:C377"/>
    <mergeCell ref="W377:Y377"/>
    <mergeCell ref="A378:C378"/>
    <mergeCell ref="W378:Y378"/>
    <mergeCell ref="A373:C373"/>
    <mergeCell ref="W373:Y373"/>
    <mergeCell ref="A374:C374"/>
    <mergeCell ref="W374:Y374"/>
    <mergeCell ref="A375:C375"/>
    <mergeCell ref="W375:Y375"/>
    <mergeCell ref="A370:C370"/>
    <mergeCell ref="W370:Y370"/>
    <mergeCell ref="A371:C371"/>
    <mergeCell ref="W371:Y371"/>
    <mergeCell ref="A372:C372"/>
    <mergeCell ref="W372:Y372"/>
    <mergeCell ref="A367:C367"/>
    <mergeCell ref="W367:Y367"/>
    <mergeCell ref="A368:C368"/>
    <mergeCell ref="W368:Y368"/>
    <mergeCell ref="A369:C369"/>
    <mergeCell ref="W369:Y369"/>
    <mergeCell ref="A364:C364"/>
    <mergeCell ref="W364:Y364"/>
    <mergeCell ref="A365:C365"/>
    <mergeCell ref="W365:Y365"/>
    <mergeCell ref="A366:C366"/>
    <mergeCell ref="W366:Y366"/>
    <mergeCell ref="A362:C362"/>
    <mergeCell ref="W362:Y362"/>
    <mergeCell ref="A363:C363"/>
    <mergeCell ref="W363:Y363"/>
    <mergeCell ref="A359:C359"/>
    <mergeCell ref="W359:Y359"/>
    <mergeCell ref="A360:C360"/>
    <mergeCell ref="W360:Y360"/>
    <mergeCell ref="A361:C361"/>
    <mergeCell ref="W361:Y361"/>
    <mergeCell ref="A356:C356"/>
    <mergeCell ref="W356:Y356"/>
    <mergeCell ref="A357:C357"/>
    <mergeCell ref="W357:Y357"/>
    <mergeCell ref="A358:C358"/>
    <mergeCell ref="W358:Y358"/>
    <mergeCell ref="A352:C352"/>
    <mergeCell ref="W352:Y352"/>
    <mergeCell ref="A353:C353"/>
    <mergeCell ref="W353:Y353"/>
    <mergeCell ref="A354:C354"/>
    <mergeCell ref="A355:C355"/>
    <mergeCell ref="W355:Y355"/>
    <mergeCell ref="A349:C349"/>
    <mergeCell ref="W349:Y349"/>
    <mergeCell ref="A350:C350"/>
    <mergeCell ref="W350:Y350"/>
    <mergeCell ref="A351:C351"/>
    <mergeCell ref="W351:Y351"/>
    <mergeCell ref="A346:C346"/>
    <mergeCell ref="W346:Y346"/>
    <mergeCell ref="A347:C347"/>
    <mergeCell ref="W347:Y347"/>
    <mergeCell ref="A348:C348"/>
    <mergeCell ref="W348:Y348"/>
    <mergeCell ref="A343:C343"/>
    <mergeCell ref="W343:Y343"/>
    <mergeCell ref="A344:C344"/>
    <mergeCell ref="W344:Y344"/>
    <mergeCell ref="A345:C345"/>
    <mergeCell ref="W345:Y345"/>
    <mergeCell ref="A339:C339"/>
    <mergeCell ref="A340:C340"/>
    <mergeCell ref="A341:C341"/>
    <mergeCell ref="W341:Y341"/>
    <mergeCell ref="A342:C342"/>
    <mergeCell ref="W342:Y342"/>
    <mergeCell ref="A336:C336"/>
    <mergeCell ref="W336:Y336"/>
    <mergeCell ref="A337:C337"/>
    <mergeCell ref="W337:Y337"/>
    <mergeCell ref="A338:C338"/>
    <mergeCell ref="W338:Y338"/>
    <mergeCell ref="A332:C332"/>
    <mergeCell ref="W332:Y332"/>
    <mergeCell ref="A333:C333"/>
    <mergeCell ref="W333:Y333"/>
    <mergeCell ref="A335:C335"/>
    <mergeCell ref="W335:Y335"/>
    <mergeCell ref="A327:C327"/>
    <mergeCell ref="A328:C328"/>
    <mergeCell ref="W328:Y328"/>
    <mergeCell ref="A329:C329"/>
    <mergeCell ref="A330:C330"/>
    <mergeCell ref="A331:C331"/>
    <mergeCell ref="A321:C321"/>
    <mergeCell ref="A322:C322"/>
    <mergeCell ref="A323:C323"/>
    <mergeCell ref="A324:C324"/>
    <mergeCell ref="A325:C325"/>
    <mergeCell ref="A326:C326"/>
    <mergeCell ref="A317:C317"/>
    <mergeCell ref="A445:C445"/>
    <mergeCell ref="A311:C311"/>
    <mergeCell ref="W311:Y311"/>
    <mergeCell ref="A312:C312"/>
    <mergeCell ref="W312:Y312"/>
    <mergeCell ref="A313:C313"/>
    <mergeCell ref="W313:Y313"/>
    <mergeCell ref="A314:C314"/>
    <mergeCell ref="W314:Y314"/>
    <mergeCell ref="W297:Y297"/>
    <mergeCell ref="W298:Y298"/>
    <mergeCell ref="A306:C306"/>
    <mergeCell ref="W306:Y306"/>
    <mergeCell ref="A315:C315"/>
    <mergeCell ref="A316:C316"/>
    <mergeCell ref="A302:C302"/>
    <mergeCell ref="A304:C304"/>
    <mergeCell ref="W304:Y304"/>
    <mergeCell ref="A299:C299"/>
    <mergeCell ref="A295:C295"/>
    <mergeCell ref="W295:Y295"/>
    <mergeCell ref="W299:Y299"/>
    <mergeCell ref="A300:C300"/>
    <mergeCell ref="W300:Y300"/>
    <mergeCell ref="A301:C301"/>
    <mergeCell ref="W301:Y301"/>
    <mergeCell ref="A296:C296"/>
    <mergeCell ref="W296:Y296"/>
    <mergeCell ref="A297:C297"/>
    <mergeCell ref="A292:C292"/>
    <mergeCell ref="W292:Y292"/>
    <mergeCell ref="A293:C293"/>
    <mergeCell ref="W293:Y293"/>
    <mergeCell ref="A294:C294"/>
    <mergeCell ref="W294:Y294"/>
    <mergeCell ref="A288:C288"/>
    <mergeCell ref="W288:Y288"/>
    <mergeCell ref="A289:C289"/>
    <mergeCell ref="W289:Y289"/>
    <mergeCell ref="A749:C749"/>
    <mergeCell ref="W749:Y749"/>
    <mergeCell ref="A290:C290"/>
    <mergeCell ref="W290:Y290"/>
    <mergeCell ref="A291:C291"/>
    <mergeCell ref="W291:Y291"/>
    <mergeCell ref="A285:C285"/>
    <mergeCell ref="W285:Y285"/>
    <mergeCell ref="A286:C286"/>
    <mergeCell ref="W286:Y286"/>
    <mergeCell ref="A287:C287"/>
    <mergeCell ref="W287:Y287"/>
    <mergeCell ref="A282:C282"/>
    <mergeCell ref="W282:Y282"/>
    <mergeCell ref="A283:C283"/>
    <mergeCell ref="W283:Y283"/>
    <mergeCell ref="A284:C284"/>
    <mergeCell ref="W284:Y284"/>
    <mergeCell ref="A277:C277"/>
    <mergeCell ref="W277:Y277"/>
    <mergeCell ref="A278:C278"/>
    <mergeCell ref="W278:Y278"/>
    <mergeCell ref="A279:C279"/>
    <mergeCell ref="A280:C280"/>
    <mergeCell ref="W280:Y280"/>
    <mergeCell ref="A274:C274"/>
    <mergeCell ref="W274:Y274"/>
    <mergeCell ref="A275:C275"/>
    <mergeCell ref="W275:Y275"/>
    <mergeCell ref="A276:C276"/>
    <mergeCell ref="W276:Y276"/>
    <mergeCell ref="A273:C273"/>
    <mergeCell ref="W273:Y273"/>
    <mergeCell ref="W153:Y153"/>
    <mergeCell ref="W154:Y154"/>
    <mergeCell ref="W155:Y155"/>
    <mergeCell ref="W156:Y156"/>
    <mergeCell ref="A157:C157"/>
    <mergeCell ref="W157:Y157"/>
    <mergeCell ref="W204:Y204"/>
    <mergeCell ref="W205:Y205"/>
    <mergeCell ref="A269:C269"/>
    <mergeCell ref="A270:C270"/>
    <mergeCell ref="W270:Y270"/>
    <mergeCell ref="A271:C271"/>
    <mergeCell ref="W271:Y271"/>
    <mergeCell ref="A272:C272"/>
    <mergeCell ref="W272:Y272"/>
    <mergeCell ref="A265:C265"/>
    <mergeCell ref="W265:Y265"/>
    <mergeCell ref="A266:C266"/>
    <mergeCell ref="W266:Y266"/>
    <mergeCell ref="A267:C267"/>
    <mergeCell ref="W267:Y267"/>
    <mergeCell ref="A261:C261"/>
    <mergeCell ref="W261:Y261"/>
    <mergeCell ref="A262:C262"/>
    <mergeCell ref="W262:Y262"/>
    <mergeCell ref="W263:Y263"/>
    <mergeCell ref="W264:Y264"/>
    <mergeCell ref="A258:C258"/>
    <mergeCell ref="W258:Y258"/>
    <mergeCell ref="A259:C259"/>
    <mergeCell ref="W259:Y259"/>
    <mergeCell ref="A260:C260"/>
    <mergeCell ref="W260:Y260"/>
    <mergeCell ref="A255:C255"/>
    <mergeCell ref="W255:Y255"/>
    <mergeCell ref="A256:C256"/>
    <mergeCell ref="W256:Y256"/>
    <mergeCell ref="A257:C257"/>
    <mergeCell ref="W257:Y257"/>
    <mergeCell ref="A252:C252"/>
    <mergeCell ref="W252:Y252"/>
    <mergeCell ref="A253:C253"/>
    <mergeCell ref="W253:Y253"/>
    <mergeCell ref="A254:C254"/>
    <mergeCell ref="W254:Y254"/>
    <mergeCell ref="A249:C249"/>
    <mergeCell ref="W249:Y249"/>
    <mergeCell ref="A250:C250"/>
    <mergeCell ref="W250:Y250"/>
    <mergeCell ref="A251:C251"/>
    <mergeCell ref="W251:Y251"/>
    <mergeCell ref="A246:C246"/>
    <mergeCell ref="W246:Y246"/>
    <mergeCell ref="A247:C247"/>
    <mergeCell ref="W247:Y247"/>
    <mergeCell ref="A248:C248"/>
    <mergeCell ref="W248:Y248"/>
    <mergeCell ref="A240:C240"/>
    <mergeCell ref="A241:C241"/>
    <mergeCell ref="A242:C242"/>
    <mergeCell ref="A243:C243"/>
    <mergeCell ref="A244:C244"/>
    <mergeCell ref="A245:C245"/>
    <mergeCell ref="W225:Y225"/>
    <mergeCell ref="A226:C226"/>
    <mergeCell ref="W226:Y226"/>
    <mergeCell ref="A227:C227"/>
    <mergeCell ref="W227:Y227"/>
    <mergeCell ref="A239:C239"/>
    <mergeCell ref="AD687:AF687"/>
    <mergeCell ref="A688:C688"/>
    <mergeCell ref="A224:C224"/>
    <mergeCell ref="W224:Y224"/>
    <mergeCell ref="A228:C228"/>
    <mergeCell ref="W228:Y228"/>
    <mergeCell ref="A229:C229"/>
    <mergeCell ref="A230:C230"/>
    <mergeCell ref="A231:C231"/>
    <mergeCell ref="A225:C225"/>
    <mergeCell ref="A214:C214"/>
    <mergeCell ref="A215:C215"/>
    <mergeCell ref="A216:C216"/>
    <mergeCell ref="A218:C218"/>
    <mergeCell ref="A222:C222"/>
    <mergeCell ref="A687:C687"/>
    <mergeCell ref="A232:C232"/>
    <mergeCell ref="A233:C233"/>
    <mergeCell ref="A234:C234"/>
    <mergeCell ref="A235:C235"/>
    <mergeCell ref="A208:C208"/>
    <mergeCell ref="A209:C209"/>
    <mergeCell ref="A210:C210"/>
    <mergeCell ref="A211:C211"/>
    <mergeCell ref="A212:C212"/>
    <mergeCell ref="A213:C213"/>
    <mergeCell ref="A192:C192"/>
    <mergeCell ref="W192:Y192"/>
    <mergeCell ref="A193:C193"/>
    <mergeCell ref="A203:C203"/>
    <mergeCell ref="A204:C204"/>
    <mergeCell ref="A206:C206"/>
    <mergeCell ref="A194:C194"/>
    <mergeCell ref="W194:Y194"/>
    <mergeCell ref="A195:C195"/>
    <mergeCell ref="W195:Y195"/>
    <mergeCell ref="A189:C189"/>
    <mergeCell ref="W189:Y189"/>
    <mergeCell ref="A190:C190"/>
    <mergeCell ref="W190:Y190"/>
    <mergeCell ref="A191:C191"/>
    <mergeCell ref="W191:Y191"/>
    <mergeCell ref="A186:C186"/>
    <mergeCell ref="W186:Y186"/>
    <mergeCell ref="A187:C187"/>
    <mergeCell ref="W187:Y187"/>
    <mergeCell ref="A188:C188"/>
    <mergeCell ref="W188:Y188"/>
    <mergeCell ref="A183:C183"/>
    <mergeCell ref="W183:Y183"/>
    <mergeCell ref="A184:C184"/>
    <mergeCell ref="W184:Y184"/>
    <mergeCell ref="A185:C185"/>
    <mergeCell ref="W185:Y185"/>
    <mergeCell ref="A180:C180"/>
    <mergeCell ref="W180:Y180"/>
    <mergeCell ref="A181:C181"/>
    <mergeCell ref="W181:Y181"/>
    <mergeCell ref="A182:C182"/>
    <mergeCell ref="W182:Y182"/>
    <mergeCell ref="A177:C177"/>
    <mergeCell ref="W177:Y177"/>
    <mergeCell ref="A178:C178"/>
    <mergeCell ref="W178:Y178"/>
    <mergeCell ref="A179:C179"/>
    <mergeCell ref="W179:Y179"/>
    <mergeCell ref="A173:C173"/>
    <mergeCell ref="W173:Y173"/>
    <mergeCell ref="A174:C174"/>
    <mergeCell ref="W174:Y174"/>
    <mergeCell ref="A175:C175"/>
    <mergeCell ref="A176:C176"/>
    <mergeCell ref="W176:Y176"/>
    <mergeCell ref="W175:Y175"/>
    <mergeCell ref="A170:C170"/>
    <mergeCell ref="W170:Y170"/>
    <mergeCell ref="A171:C171"/>
    <mergeCell ref="W171:Y171"/>
    <mergeCell ref="A172:C172"/>
    <mergeCell ref="W172:Y172"/>
    <mergeCell ref="A167:C167"/>
    <mergeCell ref="W167:Y167"/>
    <mergeCell ref="A168:C168"/>
    <mergeCell ref="W168:Y168"/>
    <mergeCell ref="A169:C169"/>
    <mergeCell ref="W169:Y169"/>
    <mergeCell ref="A164:C164"/>
    <mergeCell ref="W164:Y164"/>
    <mergeCell ref="A165:C165"/>
    <mergeCell ref="W165:Y165"/>
    <mergeCell ref="A166:C166"/>
    <mergeCell ref="W166:Y166"/>
    <mergeCell ref="W445:Y445"/>
    <mergeCell ref="A446:C446"/>
    <mergeCell ref="A447:C447"/>
    <mergeCell ref="A160:C160"/>
    <mergeCell ref="W160:Y160"/>
    <mergeCell ref="A161:C161"/>
    <mergeCell ref="W161:Y161"/>
    <mergeCell ref="A162:C162"/>
    <mergeCell ref="W162:Y162"/>
    <mergeCell ref="A387:C387"/>
    <mergeCell ref="A455:C455"/>
    <mergeCell ref="W455:Y455"/>
    <mergeCell ref="A450:C450"/>
    <mergeCell ref="A451:C451"/>
    <mergeCell ref="A452:C452"/>
    <mergeCell ref="A453:C453"/>
    <mergeCell ref="W454:Y454"/>
    <mergeCell ref="A454:C454"/>
    <mergeCell ref="W141:Y141"/>
    <mergeCell ref="A141:C141"/>
    <mergeCell ref="A142:C142"/>
    <mergeCell ref="W142:Y142"/>
    <mergeCell ref="A437:C437"/>
    <mergeCell ref="W437:Y437"/>
    <mergeCell ref="A159:C159"/>
    <mergeCell ref="W159:Y159"/>
    <mergeCell ref="A163:C163"/>
    <mergeCell ref="W163:Y163"/>
    <mergeCell ref="A135:C135"/>
    <mergeCell ref="A137:C137"/>
    <mergeCell ref="A138:C138"/>
    <mergeCell ref="W137:Y137"/>
    <mergeCell ref="W138:Y138"/>
    <mergeCell ref="A139:C139"/>
    <mergeCell ref="W139:Y139"/>
    <mergeCell ref="A140:C140"/>
    <mergeCell ref="W140:Y140"/>
    <mergeCell ref="A120:C120"/>
    <mergeCell ref="W120:Y120"/>
    <mergeCell ref="A123:C123"/>
    <mergeCell ref="A124:C124"/>
    <mergeCell ref="A126:C126"/>
    <mergeCell ref="A127:C127"/>
    <mergeCell ref="A122:C122"/>
    <mergeCell ref="W136:Y136"/>
    <mergeCell ref="A117:C117"/>
    <mergeCell ref="W117:Y117"/>
    <mergeCell ref="A118:C118"/>
    <mergeCell ref="W118:Y118"/>
    <mergeCell ref="A119:C119"/>
    <mergeCell ref="W119:Y119"/>
    <mergeCell ref="A114:C114"/>
    <mergeCell ref="W114:Y114"/>
    <mergeCell ref="A115:C115"/>
    <mergeCell ref="W115:Y115"/>
    <mergeCell ref="A116:C116"/>
    <mergeCell ref="W116:Y116"/>
    <mergeCell ref="A111:C111"/>
    <mergeCell ref="W111:Y111"/>
    <mergeCell ref="A112:C112"/>
    <mergeCell ref="W112:Y112"/>
    <mergeCell ref="A113:C113"/>
    <mergeCell ref="W113:Y113"/>
    <mergeCell ref="A110:C110"/>
    <mergeCell ref="W110:Y110"/>
    <mergeCell ref="A103:C103"/>
    <mergeCell ref="A104:C104"/>
    <mergeCell ref="A105:C105"/>
    <mergeCell ref="A106:C106"/>
    <mergeCell ref="A107:C107"/>
    <mergeCell ref="A108:C108"/>
    <mergeCell ref="A100:C100"/>
    <mergeCell ref="W100:Y100"/>
    <mergeCell ref="A101:C101"/>
    <mergeCell ref="A102:C102"/>
    <mergeCell ref="A109:C109"/>
    <mergeCell ref="W109:Y109"/>
    <mergeCell ref="A97:C97"/>
    <mergeCell ref="W97:Y97"/>
    <mergeCell ref="A98:C98"/>
    <mergeCell ref="W98:Y98"/>
    <mergeCell ref="A99:C99"/>
    <mergeCell ref="W99:Y99"/>
    <mergeCell ref="A91:C91"/>
    <mergeCell ref="A92:C92"/>
    <mergeCell ref="A93:C93"/>
    <mergeCell ref="A94:C94"/>
    <mergeCell ref="A95:C95"/>
    <mergeCell ref="A96:C96"/>
    <mergeCell ref="A88:C88"/>
    <mergeCell ref="W88:Y88"/>
    <mergeCell ref="A89:C89"/>
    <mergeCell ref="A90:C90"/>
    <mergeCell ref="A86:C86"/>
    <mergeCell ref="W86:Y86"/>
    <mergeCell ref="A87:C87"/>
    <mergeCell ref="W87:Y87"/>
    <mergeCell ref="W61:Y61"/>
    <mergeCell ref="A62:C62"/>
    <mergeCell ref="A309:C309"/>
    <mergeCell ref="A84:C84"/>
    <mergeCell ref="W84:Y84"/>
    <mergeCell ref="A85:C85"/>
    <mergeCell ref="W62:Y62"/>
    <mergeCell ref="A121:C121"/>
    <mergeCell ref="W71:Y71"/>
    <mergeCell ref="A72:C72"/>
    <mergeCell ref="A68:C68"/>
    <mergeCell ref="A63:C63"/>
    <mergeCell ref="W63:Y63"/>
    <mergeCell ref="A67:C67"/>
    <mergeCell ref="W67:Y67"/>
    <mergeCell ref="A71:C71"/>
    <mergeCell ref="W68:Y68"/>
    <mergeCell ref="A69:C69"/>
    <mergeCell ref="W69:Y69"/>
    <mergeCell ref="A70:C70"/>
    <mergeCell ref="A456:C456"/>
    <mergeCell ref="W456:Y456"/>
    <mergeCell ref="A457:C457"/>
    <mergeCell ref="W457:Y457"/>
    <mergeCell ref="A50:C50"/>
    <mergeCell ref="W50:Y50"/>
    <mergeCell ref="A52:C52"/>
    <mergeCell ref="W52:Y52"/>
    <mergeCell ref="A53:C53"/>
    <mergeCell ref="W53:Y53"/>
    <mergeCell ref="A48:C48"/>
    <mergeCell ref="W48:Y48"/>
    <mergeCell ref="A49:C49"/>
    <mergeCell ref="W49:Y49"/>
    <mergeCell ref="A44:C44"/>
    <mergeCell ref="W44:Y44"/>
    <mergeCell ref="A45:C45"/>
    <mergeCell ref="W45:Y45"/>
    <mergeCell ref="A46:C46"/>
    <mergeCell ref="W46:Y46"/>
    <mergeCell ref="A41:C41"/>
    <mergeCell ref="W41:Y41"/>
    <mergeCell ref="A42:C42"/>
    <mergeCell ref="W42:Y42"/>
    <mergeCell ref="A43:C43"/>
    <mergeCell ref="W43:Y43"/>
    <mergeCell ref="A38:C38"/>
    <mergeCell ref="W38:Y38"/>
    <mergeCell ref="A39:C39"/>
    <mergeCell ref="W39:Y39"/>
    <mergeCell ref="A40:C40"/>
    <mergeCell ref="W40:Y40"/>
    <mergeCell ref="A33:C33"/>
    <mergeCell ref="W33:Y33"/>
    <mergeCell ref="A34:C34"/>
    <mergeCell ref="A35:C35"/>
    <mergeCell ref="A36:C36"/>
    <mergeCell ref="A37:C37"/>
    <mergeCell ref="W37:Y37"/>
    <mergeCell ref="A27:C27"/>
    <mergeCell ref="A28:C28"/>
    <mergeCell ref="A29:C29"/>
    <mergeCell ref="A30:C30"/>
    <mergeCell ref="A31:C31"/>
    <mergeCell ref="A32:C32"/>
    <mergeCell ref="A57:C57"/>
    <mergeCell ref="A58:C58"/>
    <mergeCell ref="W60:Y60"/>
    <mergeCell ref="A61:C61"/>
    <mergeCell ref="A23:C23"/>
    <mergeCell ref="W23:Y23"/>
    <mergeCell ref="A24:C24"/>
    <mergeCell ref="W24:Y24"/>
    <mergeCell ref="A25:C25"/>
    <mergeCell ref="A26:C26"/>
    <mergeCell ref="W73:Y73"/>
    <mergeCell ref="A13:C13"/>
    <mergeCell ref="W13:Y13"/>
    <mergeCell ref="A14:C14"/>
    <mergeCell ref="W14:Y14"/>
    <mergeCell ref="A15:C15"/>
    <mergeCell ref="A22:C22"/>
    <mergeCell ref="W22:Y22"/>
    <mergeCell ref="W70:Y70"/>
    <mergeCell ref="A56:C56"/>
    <mergeCell ref="W8:Y8"/>
    <mergeCell ref="A9:C9"/>
    <mergeCell ref="W9:Y9"/>
    <mergeCell ref="A16:C16"/>
    <mergeCell ref="A10:C10"/>
    <mergeCell ref="W10:Y10"/>
    <mergeCell ref="A11:C11"/>
    <mergeCell ref="W11:Y11"/>
    <mergeCell ref="A12:C12"/>
    <mergeCell ref="W12:Y12"/>
    <mergeCell ref="A156:C156"/>
    <mergeCell ref="A4:C4"/>
    <mergeCell ref="W4:Y4"/>
    <mergeCell ref="A5:C5"/>
    <mergeCell ref="W5:Y5"/>
    <mergeCell ref="A6:C6"/>
    <mergeCell ref="W6:Y6"/>
    <mergeCell ref="A7:C7"/>
    <mergeCell ref="W7:Y7"/>
    <mergeCell ref="A8:C8"/>
    <mergeCell ref="A238:C238"/>
    <mergeCell ref="A55:C55"/>
    <mergeCell ref="A59:C59"/>
    <mergeCell ref="A219:C219"/>
    <mergeCell ref="A220:C220"/>
    <mergeCell ref="A136:C136"/>
    <mergeCell ref="A153:C153"/>
    <mergeCell ref="A154:C154"/>
    <mergeCell ref="A155:C155"/>
    <mergeCell ref="W83:Y83"/>
    <mergeCell ref="W72:Y72"/>
    <mergeCell ref="A73:C73"/>
    <mergeCell ref="A223:C223"/>
    <mergeCell ref="A386:C386"/>
    <mergeCell ref="AD386:AF386"/>
    <mergeCell ref="W223:Y223"/>
    <mergeCell ref="A310:C310"/>
    <mergeCell ref="A236:C236"/>
    <mergeCell ref="A237:C237"/>
    <mergeCell ref="W81:Y81"/>
    <mergeCell ref="A82:C82"/>
    <mergeCell ref="A391:C391"/>
    <mergeCell ref="Q1:V1"/>
    <mergeCell ref="W1:AC1"/>
    <mergeCell ref="A307:C307"/>
    <mergeCell ref="A308:C308"/>
    <mergeCell ref="A389:C389"/>
    <mergeCell ref="W82:Y82"/>
    <mergeCell ref="A83:C83"/>
    <mergeCell ref="W268:Y268"/>
    <mergeCell ref="A81:C81"/>
    <mergeCell ref="AD218:AF218"/>
    <mergeCell ref="AD55:AF55"/>
    <mergeCell ref="W135:Y135"/>
    <mergeCell ref="A390:C390"/>
    <mergeCell ref="A318:C318"/>
    <mergeCell ref="A319:C319"/>
    <mergeCell ref="A320:C320"/>
    <mergeCell ref="A221:C221"/>
    <mergeCell ref="W565:Y565"/>
    <mergeCell ref="A561:C561"/>
    <mergeCell ref="BE1:BK1"/>
    <mergeCell ref="J1:P1"/>
    <mergeCell ref="D1:I1"/>
    <mergeCell ref="A534:C534"/>
    <mergeCell ref="W534:Y534"/>
    <mergeCell ref="A535:C535"/>
    <mergeCell ref="W535:Y535"/>
    <mergeCell ref="A268:C268"/>
    <mergeCell ref="A722:C722"/>
    <mergeCell ref="W722:Y722"/>
    <mergeCell ref="A686:C686"/>
    <mergeCell ref="W692:Y692"/>
    <mergeCell ref="A698:C698"/>
    <mergeCell ref="W698:Y698"/>
    <mergeCell ref="A689:C689"/>
    <mergeCell ref="A693:C693"/>
    <mergeCell ref="W693:Y693"/>
    <mergeCell ref="A694:C694"/>
    <mergeCell ref="A721:C721"/>
    <mergeCell ref="A684:C684"/>
    <mergeCell ref="A685:C685"/>
    <mergeCell ref="A545:C545"/>
    <mergeCell ref="W545:Y545"/>
    <mergeCell ref="W549:Y549"/>
    <mergeCell ref="W721:Y721"/>
    <mergeCell ref="W561:Y561"/>
    <mergeCell ref="A562:C562"/>
    <mergeCell ref="W562:Y562"/>
    <mergeCell ref="W640:Y640"/>
    <mergeCell ref="A720:C720"/>
    <mergeCell ref="W720:Y720"/>
    <mergeCell ref="A563:C563"/>
    <mergeCell ref="W563:Y563"/>
    <mergeCell ref="A558:C558"/>
    <mergeCell ref="W605:Y605"/>
    <mergeCell ref="A564:C564"/>
    <mergeCell ref="W564:Y564"/>
    <mergeCell ref="A565:C565"/>
    <mergeCell ref="W758:Y758"/>
    <mergeCell ref="A759:C759"/>
    <mergeCell ref="W759:Y759"/>
    <mergeCell ref="A761:C761"/>
    <mergeCell ref="W761:Y761"/>
    <mergeCell ref="A762:C762"/>
    <mergeCell ref="W762:Y762"/>
    <mergeCell ref="A760:C760"/>
    <mergeCell ref="A764:C764"/>
    <mergeCell ref="W764:Y764"/>
    <mergeCell ref="A765:C765"/>
    <mergeCell ref="W765:Y765"/>
    <mergeCell ref="A679:C679"/>
    <mergeCell ref="A680:C680"/>
    <mergeCell ref="A681:C681"/>
    <mergeCell ref="A682:C682"/>
    <mergeCell ref="W682:Y682"/>
    <mergeCell ref="A683:C683"/>
    <mergeCell ref="A750:C750"/>
    <mergeCell ref="W750:Y750"/>
    <mergeCell ref="A751:C751"/>
    <mergeCell ref="W751:Y751"/>
    <mergeCell ref="A752:C752"/>
    <mergeCell ref="W752:Y752"/>
    <mergeCell ref="A753:C753"/>
    <mergeCell ref="W753:Y753"/>
    <mergeCell ref="A754:C754"/>
    <mergeCell ref="W754:Y754"/>
    <mergeCell ref="A755:C755"/>
    <mergeCell ref="W755:Y7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15" manualBreakCount="15">
    <brk id="48" max="255" man="1"/>
    <brk id="86" max="62" man="1"/>
    <brk id="110" max="255" man="1"/>
    <brk id="160" max="255" man="1"/>
    <brk id="228" max="255" man="1"/>
    <brk id="286" max="255" man="1"/>
    <brk id="343" max="255" man="1"/>
    <brk id="394" max="62" man="1"/>
    <brk id="464" max="255" man="1"/>
    <brk id="511" max="255" man="1"/>
    <brk id="569" max="255" man="1"/>
    <brk id="642" max="255" man="1"/>
    <brk id="707" max="255" man="1"/>
    <brk id="765" max="62" man="1"/>
    <brk id="802" max="255" man="1"/>
  </rowBreaks>
  <colBreaks count="1" manualBreakCount="1"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2016-06-16T07:12:53Z</cp:lastPrinted>
  <dcterms:created xsi:type="dcterms:W3CDTF">2006-09-28T05:33:49Z</dcterms:created>
  <dcterms:modified xsi:type="dcterms:W3CDTF">2018-06-25T17:09:19Z</dcterms:modified>
  <cp:category/>
  <cp:version/>
  <cp:contentType/>
  <cp:contentStatus/>
</cp:coreProperties>
</file>